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90" windowHeight="9330" activeTab="0"/>
  </bookViews>
  <sheets>
    <sheet name="כתב כמויות ומחירים" sheetId="1" r:id="rId1"/>
  </sheets>
  <definedNames>
    <definedName name="_Toc410847353" localSheetId="0">'כתב כמויות ומחירים'!#REF!</definedName>
    <definedName name="_Toc480817242" localSheetId="0">'כתב כמויות ומחירים'!#REF!</definedName>
    <definedName name="OLE_LINK2" localSheetId="0">'כתב כמויות ומחירים'!#REF!</definedName>
    <definedName name="_xlnm.Print_Area" localSheetId="0">'כתב כמויות ומחירים'!$A$3:$H$145</definedName>
    <definedName name="_xlnm.Print_Titles" localSheetId="0">'כתב כמויות ומחירים'!$3:$4</definedName>
    <definedName name="Z_3456CA4F_FF0D_4529_98DA_90317230824E_.wvu.PrintArea" localSheetId="0" hidden="1">'כתב כמויות ומחירים'!$A$3:$H$130</definedName>
    <definedName name="Z_3456CA4F_FF0D_4529_98DA_90317230824E_.wvu.PrintTitles" localSheetId="0" hidden="1">'כתב כמויות ומחירים'!$3:$4</definedName>
    <definedName name="Z_3456CA4F_FF0D_4529_98DA_90317230824E_.wvu.Rows" localSheetId="0" hidden="1">'כתב כמויות ומחירים'!$1:$2</definedName>
    <definedName name="Z_772F5D29_94B3_436A_B71C_731C14077E30_.wvu.PrintArea" localSheetId="0" hidden="1">'כתב כמויות ומחירים'!$A$3:$H$130</definedName>
    <definedName name="Z_772F5D29_94B3_436A_B71C_731C14077E30_.wvu.PrintTitles" localSheetId="0" hidden="1">'כתב כמויות ומחירים'!$3:$4</definedName>
    <definedName name="Z_772F5D29_94B3_436A_B71C_731C14077E30_.wvu.Rows" localSheetId="0" hidden="1">'כתב כמויות ומחירים'!$1:$2</definedName>
  </definedNames>
  <calcPr fullCalcOnLoad="1"/>
</workbook>
</file>

<file path=xl/sharedStrings.xml><?xml version="1.0" encoding="utf-8"?>
<sst xmlns="http://schemas.openxmlformats.org/spreadsheetml/2006/main" count="314" uniqueCount="211">
  <si>
    <t xml:space="preserve">מחיר בש"ח  </t>
  </si>
  <si>
    <t>כמות</t>
  </si>
  <si>
    <t>יח'</t>
  </si>
  <si>
    <t xml:space="preserve">סה"כ בש"ח </t>
  </si>
  <si>
    <t>סיכום</t>
  </si>
  <si>
    <t>קומפלט</t>
  </si>
  <si>
    <t>תיאור השורה</t>
  </si>
  <si>
    <t>עמידה בדרישות המפרט</t>
  </si>
  <si>
    <t>תוצרת ודגם   (קישור לקובץ SPEC PDF)</t>
  </si>
  <si>
    <t>מ״א</t>
  </si>
  <si>
    <r>
      <rPr>
        <b/>
        <sz val="12"/>
        <color indexed="8"/>
        <rFont val="David"/>
        <family val="2"/>
      </rPr>
      <t>מערך של דיסקים קשיחים</t>
    </r>
    <r>
      <rPr>
        <sz val="12"/>
        <color indexed="8"/>
        <rFont val="David"/>
        <family val="2"/>
      </rPr>
      <t xml:space="preserve"> נשלפים מותקנים ביחידות ה NVR הנ״ל, בנפחים משתנים של 2GB-4BG , להקלטת תפוקת הווידאו מכל מצלמה לפרק זמן של חודש ימים לפחות, בקצבים ו IPS כמפורט במפרט. מחיר זיכרון אחסון למצלמה.</t>
    </r>
  </si>
  <si>
    <r>
      <t xml:space="preserve"> </t>
    </r>
    <r>
      <rPr>
        <b/>
        <sz val="12"/>
        <color indexed="8"/>
        <rFont val="David"/>
        <family val="2"/>
      </rPr>
      <t xml:space="preserve">רישיון </t>
    </r>
    <r>
      <rPr>
        <sz val="12"/>
        <color indexed="8"/>
        <rFont val="David"/>
        <family val="2"/>
      </rPr>
      <t>חיבור מצלמה לשרת NVR</t>
    </r>
  </si>
  <si>
    <r>
      <rPr>
        <b/>
        <sz val="12"/>
        <color indexed="8"/>
        <rFont val="David"/>
        <family val="2"/>
      </rPr>
      <t xml:space="preserve">כבל אופטי </t>
    </r>
    <r>
      <rPr>
        <sz val="12"/>
        <color indexed="8"/>
        <rFont val="David"/>
        <family val="2"/>
      </rPr>
      <t>8 סיבים ,loose tube ,SINGAL MODE. .Impact Resistance: 15 JI וציפוי קשיח. מחיר למטר.</t>
    </r>
  </si>
  <si>
    <r>
      <rPr>
        <b/>
        <sz val="12"/>
        <color indexed="8"/>
        <rFont val="David"/>
        <family val="2"/>
      </rPr>
      <t>התקנה ואינטגרציה מלאה</t>
    </r>
    <r>
      <rPr>
        <sz val="12"/>
        <color indexed="8"/>
        <rFont val="David"/>
        <family val="2"/>
      </rPr>
      <t xml:space="preserve"> למערך התקשורת בכללותו לפעולה מושלמת ועמידה בעומסי הרשת.</t>
    </r>
  </si>
  <si>
    <r>
      <rPr>
        <b/>
        <sz val="12"/>
        <color indexed="8"/>
        <rFont val="David"/>
        <family val="2"/>
      </rPr>
      <t xml:space="preserve">בדיקת רשת </t>
    </r>
    <r>
      <rPr>
        <sz val="12"/>
        <color indexed="8"/>
        <rFont val="David"/>
        <family val="2"/>
      </rPr>
      <t>התקשורת במכשיר OTDR כולל הגשת תוצאות הבדיקות בטבלאות ממוחשבות</t>
    </r>
  </si>
  <si>
    <r>
      <rPr>
        <b/>
        <sz val="12"/>
        <color indexed="8"/>
        <rFont val="David"/>
        <family val="2"/>
      </rPr>
      <t xml:space="preserve">בדיקת חשמלית </t>
    </r>
    <r>
      <rPr>
        <sz val="12"/>
        <color indexed="8"/>
        <rFont val="David"/>
        <family val="2"/>
      </rPr>
      <t>של נקודות תקשורת הנחושת בכולל הגשת תוצאות הבדיקה בטבלאות ממוחשבות.</t>
    </r>
  </si>
  <si>
    <r>
      <rPr>
        <b/>
        <sz val="12"/>
        <color indexed="8"/>
        <rFont val="David"/>
        <family val="2"/>
      </rPr>
      <t xml:space="preserve">יחידת מיתוג(RACK CONSOL) </t>
    </r>
    <r>
      <rPr>
        <sz val="12"/>
        <color indexed="8"/>
        <rFont val="David"/>
        <family val="2"/>
      </rPr>
      <t>הכוללת מסך ״17, מקלדת ועכבר מותאמת לחיבור של עד 8 מחשבים לרבות כבלי חיבור למחשבים מסילות התקנה ומגירה נשלפת .</t>
    </r>
  </si>
  <si>
    <r>
      <rPr>
        <b/>
        <sz val="12"/>
        <color indexed="8"/>
        <rFont val="David"/>
        <family val="2"/>
      </rPr>
      <t>מגע מגנטי מסוג ״כבד״</t>
    </r>
    <r>
      <rPr>
        <sz val="12"/>
        <color indexed="8"/>
        <rFont val="David"/>
        <family val="2"/>
      </rPr>
      <t xml:space="preserve"> דוגמת CENTROL סידרה 2200.</t>
    </r>
  </si>
  <si>
    <r>
      <rPr>
        <b/>
        <sz val="12"/>
        <color indexed="8"/>
        <rFont val="David"/>
        <family val="2"/>
      </rPr>
      <t xml:space="preserve">לחצן פתיחה </t>
    </r>
    <r>
      <rPr>
        <sz val="12"/>
        <color indexed="8"/>
        <rFont val="David"/>
        <family val="2"/>
      </rPr>
      <t>רגעי מסוג "קרבת יד" להתקנה תה״ט או עה״ט מותקן בסמוך לדלת מבוקרת.</t>
    </r>
  </si>
  <si>
    <r>
      <rPr>
        <b/>
        <sz val="12"/>
        <color indexed="8"/>
        <rFont val="David"/>
        <family val="2"/>
      </rPr>
      <t xml:space="preserve">לחצן שבירה </t>
    </r>
    <r>
      <rPr>
        <sz val="12"/>
        <color indexed="8"/>
        <rFont val="David"/>
        <family val="2"/>
      </rPr>
      <t>מבוקר, לפתיחת דלת מוגנת , כולל מגע חיווי למערכת גילוי הפריצה, בצבע וצורה ע״פ בחירת האדריכל, לרבות שילוט פולט אור מותאם לדרישות המזמין.</t>
    </r>
  </si>
  <si>
    <r>
      <rPr>
        <b/>
        <sz val="12"/>
        <color indexed="8"/>
        <rFont val="David"/>
        <family val="2"/>
      </rPr>
      <t>מגע מגנטי שקו</t>
    </r>
    <r>
      <rPr>
        <sz val="12"/>
        <color indexed="8"/>
        <rFont val="David"/>
        <family val="2"/>
      </rPr>
      <t xml:space="preserve">ע בדלת עץ, מתכת או אלומיניום דוגמת </t>
    </r>
    <r>
      <rPr>
        <sz val="12"/>
        <rFont val="David"/>
        <family val="2"/>
      </rPr>
      <t>CENTROL סדרה 1078 .</t>
    </r>
  </si>
  <si>
    <r>
      <rPr>
        <b/>
        <sz val="12"/>
        <color indexed="8"/>
        <rFont val="David"/>
        <family val="2"/>
      </rPr>
      <t xml:space="preserve">מחזיק דלת אלקטרו מגנטי </t>
    </r>
    <r>
      <rPr>
        <sz val="12"/>
        <color indexed="8"/>
        <rFont val="David"/>
        <family val="2"/>
      </rPr>
      <t>M.LOCK התנגדות פתיחה של 550KG-600KG , וכל האביזרים והפרזולים הנדרשים להתקנתו בכנף הדלת ובמשקוף כולל החלק היחסי בספק הכוח בבקר הנדרש להפעלתו.</t>
    </r>
  </si>
  <si>
    <r>
      <t>מנעול זוויתן חשמלי EFF-EFF</t>
    </r>
    <r>
      <rPr>
        <b/>
        <sz val="12"/>
        <color indexed="8"/>
        <rFont val="David"/>
        <family val="2"/>
      </rPr>
      <t xml:space="preserve"> 118 PROFIX</t>
    </r>
    <r>
      <rPr>
        <sz val="12"/>
        <color indexed="8"/>
        <rFont val="David"/>
        <family val="2"/>
      </rPr>
      <t xml:space="preserve"> כולל כל האביזרים והפרזולים הנדרשים להתקנתו במשקוף כולל החלק היחסי בספק הכוח בבקר הנדרש להפעלתו.</t>
    </r>
  </si>
  <si>
    <r>
      <t>מנעול זוויתן חשמל   EFF-EFF</t>
    </r>
    <r>
      <rPr>
        <b/>
        <sz val="12"/>
        <color indexed="8"/>
        <rFont val="David"/>
        <family val="2"/>
      </rPr>
      <t xml:space="preserve"> 138 PROFIX</t>
    </r>
    <r>
      <rPr>
        <sz val="12"/>
        <color indexed="8"/>
        <rFont val="David"/>
        <family val="2"/>
      </rPr>
      <t xml:space="preserve"> כולל כל האביזרים והפרזולים הנדרשים להתקנתו במשקוף כולל החלק היחסי בספק הכוח בבקר הנדרש להפעלתו.</t>
    </r>
  </si>
  <si>
    <r>
      <rPr>
        <b/>
        <sz val="12"/>
        <color indexed="8"/>
        <rFont val="David"/>
        <family val="2"/>
      </rPr>
      <t>מגשר נחושת</t>
    </r>
    <r>
      <rPr>
        <sz val="12"/>
        <color indexed="8"/>
        <rFont val="David"/>
        <family val="2"/>
      </rPr>
      <t xml:space="preserve"> A 6 CAT באורך משתנה של עד 2 מטר כולל מחברי RJ-45בשני קצותיו.</t>
    </r>
  </si>
  <si>
    <r>
      <rPr>
        <b/>
        <sz val="12"/>
        <color indexed="8"/>
        <rFont val="David"/>
        <family val="2"/>
      </rPr>
      <t>פנל ייצוג</t>
    </r>
    <r>
      <rPr>
        <sz val="12"/>
        <color indexed="8"/>
        <rFont val="David"/>
        <family val="2"/>
      </rPr>
      <t xml:space="preserve"> משתמשי נחושת ל 48 משתמשים, במארז ״19,</t>
    </r>
    <r>
      <rPr>
        <b/>
        <sz val="12"/>
        <color indexed="8"/>
        <rFont val="David"/>
        <family val="2"/>
      </rPr>
      <t xml:space="preserve"> המחיר כולל צנרת, חיווט וכבילה</t>
    </r>
    <r>
      <rPr>
        <sz val="12"/>
        <color indexed="8"/>
        <rFont val="David"/>
        <family val="2"/>
      </rPr>
      <t xml:space="preserve"> של נקודות הקצה בכבל CAT-7, מחבר RJ-45 משולט בצדו האחד, שקע תקשורת/מחבר קינסטון משולט בצדו השני.</t>
    </r>
  </si>
  <si>
    <r>
      <rPr>
        <b/>
        <sz val="12"/>
        <color indexed="8"/>
        <rFont val="David"/>
        <family val="2"/>
      </rPr>
      <t xml:space="preserve">מסד תקשורת ראשי </t>
    </r>
    <r>
      <rPr>
        <sz val="12"/>
        <color indexed="8"/>
        <rFont val="David"/>
        <family val="2"/>
      </rPr>
      <t xml:space="preserve">בחדר התקשורת רוחב 23U </t>
    </r>
    <r>
      <rPr>
        <b/>
        <sz val="12"/>
        <color indexed="8"/>
        <rFont val="David"/>
        <family val="2"/>
      </rPr>
      <t xml:space="preserve">גובה 44 </t>
    </r>
    <r>
      <rPr>
        <sz val="12"/>
        <color indexed="8"/>
        <rFont val="David"/>
        <family val="2"/>
      </rPr>
      <t>U עומק 110 ס״מ, כולל מסילות התקנה, שקעי חשמל, תעלות ניתוב כבלים, דלת קידמת ננעלת דו כנפית מזכוכית ודלת אחורית ננעלת דו כנפית ממכת, פנלי שערות, פנלים עיוורים, כולל גלגלים וכל הנדרש כמפורט במפרט הטכני</t>
    </r>
  </si>
  <si>
    <t>תת פרק 01- מערכת  ביטחון, טמ"ס, אינטרקום ובקרת כניסה</t>
  </si>
  <si>
    <r>
      <t xml:space="preserve"> מפות סינופטיות </t>
    </r>
    <r>
      <rPr>
        <sz val="12"/>
        <color indexed="8"/>
        <rFont val="David"/>
        <family val="2"/>
      </rPr>
      <t xml:space="preserve">הכוללות תוכנת רקע אדריכלי ומיקום האלמנטים כולל אפשרות </t>
    </r>
    <r>
      <rPr>
        <b/>
        <sz val="12"/>
        <color indexed="8"/>
        <rFont val="David"/>
        <family val="2"/>
      </rPr>
      <t>קבלת התראות ושליטה על מצלמות</t>
    </r>
  </si>
  <si>
    <r>
      <t xml:space="preserve">מצלמת IP קבועה  </t>
    </r>
    <r>
      <rPr>
        <b/>
        <sz val="12"/>
        <color indexed="8"/>
        <rFont val="David"/>
        <family val="2"/>
      </rPr>
      <t>להתקנה פנימית</t>
    </r>
    <r>
      <rPr>
        <sz val="12"/>
        <color indexed="8"/>
        <rFont val="David"/>
        <family val="2"/>
      </rPr>
      <t xml:space="preserve"> 4 MP כולל תאורת IR ל30 מטר לפחות, מגע יבש לכניסת ALARM, יחידת DSP מובנת, עדשת VERIFOCAL, זרוע התקנה לקיר/תקרה.</t>
    </r>
  </si>
  <si>
    <r>
      <t xml:space="preserve">מצלמת IP קבועה  כנ"ל </t>
    </r>
    <r>
      <rPr>
        <sz val="12"/>
        <color indexed="8"/>
        <rFont val="David"/>
        <family val="2"/>
      </rPr>
      <t>אולם מותאמת לתנאי חוץ מוגנת IP 66 אנטי ונדלית  IK  10  ,WDR 130DB  4 MP   כולל זרועות התקנה סטנדרטיות של היצרן להתקנה על קיר,תקרה או עמוד.</t>
    </r>
  </si>
  <si>
    <r>
      <t xml:space="preserve">מצלמת IP PTZ להתקנה חיצונית, </t>
    </r>
    <r>
      <rPr>
        <sz val="12"/>
        <color indexed="8"/>
        <rFont val="David"/>
        <family val="2"/>
      </rPr>
      <t xml:space="preserve"> 4 MP , מגע יבש לכניסת ALARM, יחידת DSP מובנת, זום אופטי 30X WDR מובנה, זרוע התקנה לקיר/תקרה.</t>
    </r>
  </si>
  <si>
    <r>
      <rPr>
        <b/>
        <sz val="12"/>
        <color indexed="8"/>
        <rFont val="David"/>
        <family val="2"/>
      </rPr>
      <t xml:space="preserve">חיבור ציוד קצה </t>
    </r>
    <r>
      <rPr>
        <sz val="12"/>
        <color indexed="8"/>
        <rFont val="David"/>
        <family val="2"/>
      </rPr>
      <t xml:space="preserve">המסופק על ידי אחרים לדלת </t>
    </r>
    <r>
      <rPr>
        <b/>
        <sz val="12"/>
        <color indexed="8"/>
        <rFont val="David"/>
        <family val="2"/>
      </rPr>
      <t xml:space="preserve">מבוקרת הכוללת נעילה במנעול חשמלי תוצרת ASSA ABLOY או שו"ע,  </t>
    </r>
    <r>
      <rPr>
        <sz val="12"/>
        <color indexed="8"/>
        <rFont val="David"/>
        <family val="2"/>
      </rPr>
      <t xml:space="preserve">לבקר הכניסה לרבות כבל הזנת מתח לבקר,  </t>
    </r>
  </si>
  <si>
    <t>כרטיס הרחבת 4 מוצאים/כניסות לבקר הנ"ל</t>
  </si>
  <si>
    <r>
      <rPr>
        <b/>
        <sz val="12"/>
        <color indexed="8"/>
        <rFont val="David"/>
        <family val="2"/>
      </rPr>
      <t>בקר תוצרת  AMAG מותאם ל 4 דלתות מבוקרות כ</t>
    </r>
    <r>
      <rPr>
        <sz val="12"/>
        <color indexed="8"/>
        <rFont val="David"/>
        <family val="2"/>
      </rPr>
      <t>ולל ספק כוח ומצברי גיבוי ל 24 שעות לכל אביזרי הקצה המחוברים אליו. מותקן במארז מוגן בחדר הציוד , כולל כרטיס תקשורת TCP/IP לרשת התקשורת ולשרת חדר הבקרה הקיים בדרך לובה אליאב,, מעבד וזיכרון פנימי, 8 מגעי INPUT  ו 4 מגעי OUTPUT, כרטיסי תקשורת לחיבור 4 קורא תגי קרבה.  הבקר יהיה בעל יכולת עבודה עצמאית במקרה של נתק בתקשורת  הבקר כולל מגע פיקוד לשחרור נעילת הדלת בחירום מפיקוד ממערכת גילוי האש..</t>
    </r>
  </si>
  <si>
    <r>
      <rPr>
        <b/>
        <sz val="12"/>
        <color indexed="8"/>
        <rFont val="David"/>
        <family val="2"/>
      </rPr>
      <t xml:space="preserve">קורא תגים קרבה </t>
    </r>
    <r>
      <rPr>
        <sz val="12"/>
        <color indexed="8"/>
        <rFont val="David"/>
        <family val="2"/>
      </rPr>
      <t>בתדר 13.56MHzמוגן מים IP 65 להתקנה לצידי דלת מבוקרת הטכני.</t>
    </r>
  </si>
  <si>
    <r>
      <t xml:space="preserve">ממשק חיבור להצגת מצלמות </t>
    </r>
    <r>
      <rPr>
        <sz val="12"/>
        <color indexed="8"/>
        <rFont val="David"/>
        <family val="2"/>
      </rPr>
      <t xml:space="preserve"> והקפצת ארועי אנליטיקה באמצעות בקר קיר הוידאו הקיים תוצרת חברת NVU.</t>
    </r>
  </si>
  <si>
    <t>תת פרק 02-מערכת בקרת כניסה ומחסומים ( הרחבת מערכת קיימת  בשרות G-ONE)</t>
  </si>
  <si>
    <r>
      <t>מגבר הספק דיגיטאלי מוקשח</t>
    </r>
    <r>
      <rPr>
        <sz val="12"/>
        <color indexed="8"/>
        <rFont val="David"/>
        <family val="2"/>
      </rPr>
      <t xml:space="preserve"> סדרת  AF 50I  תוצרת COMMEND  הספק מוצא 50 W(RMS)  כולל כרטיס רשת ורישיון חיבור שרת הקיים ,מותאם להתקנה בארון ריכוז על עמוד)</t>
    </r>
  </si>
  <si>
    <r>
      <t>מגבר הספק דיגיטאלי מוקשח</t>
    </r>
    <r>
      <rPr>
        <sz val="12"/>
        <color indexed="8"/>
        <rFont val="David"/>
        <family val="2"/>
      </rPr>
      <t xml:space="preserve"> סדרת  AF 250I    תוצרת COMMEND  הספק מוצא 250 W(RMS)  כולל כרטיס רשת ורישיון חיבור שרת הקיים ,מותאם להתקנה בארון ריכוז על עמוד)</t>
    </r>
  </si>
  <si>
    <r>
      <t xml:space="preserve">הפעלה, הרצה,  </t>
    </r>
    <r>
      <rPr>
        <sz val="12"/>
        <color indexed="8"/>
        <rFont val="David"/>
        <family val="2"/>
      </rPr>
      <t>ואינטגרציה והדרכה ללקוח</t>
    </r>
  </si>
  <si>
    <r>
      <t xml:space="preserve">4 תיקי  מערכת ותעוד </t>
    </r>
    <r>
      <rPr>
        <sz val="12"/>
        <color indexed="8"/>
        <rFont val="David"/>
        <family val="2"/>
      </rPr>
      <t>לרבות תוכניות עדות קטלוגים טבלאות אמצעים, הוראות הפעלה ותחזוקה,  וגיבוי התיק על גבי מדיה מגנטית</t>
    </r>
  </si>
  <si>
    <t>תת פרק 04- תקשורת מסדים, ארונות גיבוי מתח וכבילה ותקשורת אופטית</t>
  </si>
  <si>
    <r>
      <rPr>
        <b/>
        <sz val="12"/>
        <color indexed="8"/>
        <rFont val="David"/>
        <family val="2"/>
      </rPr>
      <t xml:space="preserve">מתג ראשי  סדרת </t>
    </r>
    <r>
      <rPr>
        <sz val="12"/>
        <color indexed="8"/>
        <rFont val="David"/>
        <family val="2"/>
      </rPr>
      <t xml:space="preserve">Cisco Catalyst 9200 Series Switches דגם C9200L-48PXG-4X  הכולל שני ספקי כוח, 8 כניסות אופטיות 1G, ו 2 חיבורי UPLINK אופטיים 10G, ו 48 פורטים POE+ להתקנה במסד תקשורת ראשי "19  </t>
    </r>
    <r>
      <rPr>
        <sz val="12"/>
        <color indexed="8"/>
        <rFont val="David"/>
        <family val="2"/>
      </rPr>
      <t xml:space="preserve">
</t>
    </r>
  </si>
  <si>
    <r>
      <rPr>
        <b/>
        <sz val="12"/>
        <color indexed="8"/>
        <rFont val="David"/>
        <family val="2"/>
      </rPr>
      <t>לוח ניתוב אופטי</t>
    </r>
    <r>
      <rPr>
        <sz val="12"/>
        <color indexed="8"/>
        <rFont val="David"/>
        <family val="2"/>
      </rPr>
      <t xml:space="preserve">  16 זוגות מחברי  דופלקס LC/LC שילוט, מגירת היתוך </t>
    </r>
    <r>
      <rPr>
        <b/>
        <sz val="12"/>
        <color indexed="8"/>
        <rFont val="David"/>
        <family val="2"/>
      </rPr>
      <t xml:space="preserve">להתקנה במסד התקשורת </t>
    </r>
    <r>
      <rPr>
        <sz val="12"/>
        <color indexed="8"/>
        <rFont val="David"/>
        <family val="2"/>
      </rPr>
      <t>הראשי במארז ״19.המחיר כולל היתוך סיבים אופטיים Fusion Splicing (לא הדבקה!!!) כולל הארכה של PIG TAIL ומחברי LS/SC לסיבים האופטיים.</t>
    </r>
  </si>
  <si>
    <r>
      <rPr>
        <b/>
        <sz val="12"/>
        <color indexed="8"/>
        <rFont val="David"/>
        <family val="2"/>
      </rPr>
      <t xml:space="preserve">לוח ניתוב אופטי 4 זוגות </t>
    </r>
    <r>
      <rPr>
        <sz val="12"/>
        <color indexed="8"/>
        <rFont val="David"/>
        <family val="2"/>
      </rPr>
      <t xml:space="preserve"> מחברי LC/LC דופלקס אופטיים, , </t>
    </r>
    <r>
      <rPr>
        <b/>
        <sz val="12"/>
        <color indexed="8"/>
        <rFont val="David"/>
        <family val="2"/>
      </rPr>
      <t>להתקנה בארון אזורי</t>
    </r>
    <r>
      <rPr>
        <sz val="12"/>
        <color indexed="8"/>
        <rFont val="David"/>
        <family val="2"/>
      </rPr>
      <t xml:space="preserve"> .המחיר כולל היתוך סיבים אופטיים Fusion Splicing (לא הדבקה!!!) כולל הארכה של PIG TAIL ומחברי LS/SC לסיבים האופטיים,.</t>
    </r>
  </si>
  <si>
    <t>נקודה</t>
  </si>
  <si>
    <r>
      <t xml:space="preserve">כבילה וחיווט בכבל אלקטרוניקה </t>
    </r>
    <r>
      <rPr>
        <sz val="12"/>
        <color indexed="8"/>
        <rFont val="David"/>
        <family val="2"/>
      </rPr>
      <t>2 זוגות 0.7 ממ"ר לחיבור בין יחידות פיקוד לאביזר קצה. מחיר לנקודת חיווט</t>
    </r>
  </si>
  <si>
    <r>
      <t>מודול הרחבה למתג הנ"ל דוגמת IEM-3300 ל</t>
    </r>
    <r>
      <rPr>
        <sz val="12"/>
        <color indexed="8"/>
        <rFont val="David"/>
        <family val="2"/>
      </rPr>
      <t xml:space="preserve"> 8 פורטים POE+</t>
    </r>
  </si>
  <si>
    <r>
      <t xml:space="preserve">מודול הרחבה למתג הנ"ל דוגמת IEM-3300  </t>
    </r>
    <r>
      <rPr>
        <sz val="12"/>
        <color indexed="8"/>
        <rFont val="David"/>
        <family val="2"/>
      </rPr>
      <t>ל 16 פורטים POE+</t>
    </r>
  </si>
  <si>
    <t>סה"כ כולל מע"מ</t>
  </si>
  <si>
    <t>יחידה</t>
  </si>
  <si>
    <r>
      <t xml:space="preserve">הרחבת תוכנת הניהול  רשת התקשורת </t>
    </r>
    <r>
      <rPr>
        <sz val="12"/>
        <color indexed="8"/>
        <rFont val="David"/>
        <family val="2"/>
      </rPr>
      <t xml:space="preserve"> הקיימת בדרך לובה אליאב אליה תתממשק רשת התקשורת כולל קינפוג המתגים והפורטים והקמת 5 VLAN נפרדים ברשת.</t>
    </r>
  </si>
  <si>
    <r>
      <rPr>
        <b/>
        <sz val="12"/>
        <color indexed="8"/>
        <rFont val="David"/>
        <family val="2"/>
      </rPr>
      <t xml:space="preserve">שלוחת אינטרקום דלת  פרוטוקול IoIP </t>
    </r>
    <r>
      <rPr>
        <sz val="12"/>
        <color indexed="8"/>
        <rFont val="David"/>
        <family val="2"/>
      </rPr>
      <t>דוגמת ET970H תוצרת חברת    COMMEND הכוללת מארז חיצוני מוגן, לחצן קריאה, 2 ממסרי יציאה ו2 ממסרי כניסה  ניתנים לתכנות כולל חיווט לבקר הרשאת כניסה וחיווט למצלמה לצורך הקפצתה</t>
    </r>
  </si>
  <si>
    <r>
      <rPr>
        <sz val="7"/>
        <color indexed="8"/>
        <rFont val="Times New Roman"/>
        <family val="1"/>
      </rPr>
      <t xml:space="preserve">  </t>
    </r>
    <r>
      <rPr>
        <b/>
        <sz val="12"/>
        <color indexed="8"/>
        <rFont val="Times New Roman"/>
        <family val="1"/>
      </rPr>
      <t>JOY STICK</t>
    </r>
    <r>
      <rPr>
        <sz val="12"/>
        <color indexed="8"/>
        <rFont val="Times New Roman"/>
        <family val="1"/>
      </rPr>
      <t xml:space="preserve"> </t>
    </r>
    <r>
      <rPr>
        <b/>
        <sz val="13"/>
        <color indexed="8"/>
        <rFont val="David"/>
        <family val="2"/>
      </rPr>
      <t xml:space="preserve"> </t>
    </r>
    <r>
      <rPr>
        <sz val="12"/>
        <color indexed="8"/>
        <rFont val="David"/>
        <family val="2"/>
      </rPr>
      <t>לשליטה במצלמות מתנייעות שולחני, כולל חיבור IP מקלדת שליטה מסך LCD למחשב תחנת העבודה המרוחק הנ"ל.</t>
    </r>
  </si>
  <si>
    <r>
      <t>מגבר הספק דיגיטאלי מוקשח</t>
    </r>
    <r>
      <rPr>
        <sz val="12"/>
        <color indexed="8"/>
        <rFont val="David"/>
        <family val="2"/>
      </rPr>
      <t xml:space="preserve"> סדרת  AF 125I  תוצרת COMMEND  הספק מוצא 125 W(RMS)  כולל כרטיס רשת ורישיון חיבור שרת הקיים ,מותאם להתקנה בארון ריכוז על עמוד)</t>
    </r>
  </si>
  <si>
    <r>
      <t xml:space="preserve">רמקול שופר כריזה </t>
    </r>
    <r>
      <rPr>
        <sz val="12"/>
        <color indexed="8"/>
        <rFont val="David"/>
        <family val="2"/>
      </rPr>
      <t>תפעולית  תוצרת PASO  רמת מובנות גבוהה 95% ומעלה, עוצמה אקוסטית 118 DB, הענות לתדר 350Hz -10KHZ, מותאם לעמידה בתנאי חוץ ושמש, כולל זרועות התקנה מתכווננות להתקנה על קיר/תקרה/עמוד - הדגשה- ה</t>
    </r>
    <r>
      <rPr>
        <b/>
        <sz val="12"/>
        <color indexed="8"/>
        <rFont val="David"/>
        <family val="2"/>
      </rPr>
      <t>מחיר כולל את הכבילה  בכבל NYY חתך 1 ממ"ר מהמגבר או רמקול קרוב</t>
    </r>
  </si>
  <si>
    <r>
      <t xml:space="preserve">כרטיס פיקוד IP </t>
    </r>
    <r>
      <rPr>
        <sz val="12"/>
        <color indexed="8"/>
        <rFont val="David"/>
        <family val="2"/>
      </rPr>
      <t>פרוטוקול IoIP דוגמת EF962H תוצרת  חברת  COMMEND הכולל 2 ממסרי כניסה ושני ממסרי יציאה .כולל רישיון חיבור לשרת המערכת</t>
    </r>
  </si>
  <si>
    <r>
      <t xml:space="preserve">בקר   IP </t>
    </r>
    <r>
      <rPr>
        <sz val="12"/>
        <color indexed="8"/>
        <rFont val="David"/>
        <family val="2"/>
      </rPr>
      <t>פרוטוקול IoIP דגם ET 8E8A-IP תוצרת חברת COMMEND הכולל 8 ממסרי כניסה  8 ממסרי יציאה ניתנים לתכנות  .כולל רישיון חיבור לשרת המערכת</t>
    </r>
  </si>
  <si>
    <r>
      <rPr>
        <b/>
        <sz val="12"/>
        <color indexed="8"/>
        <rFont val="David"/>
        <family val="2"/>
      </rPr>
      <t xml:space="preserve">נקודת  IP </t>
    </r>
    <r>
      <rPr>
        <sz val="12"/>
        <color indexed="8"/>
        <rFont val="David"/>
        <family val="2"/>
      </rPr>
      <t>הכוללת כבילה וחיווט  תקשורת בכבל 8 גידים CAT 7 ממתג התקשורת לאביזר IP ( מצלמה, בקר וכו') כולל סימון בשתי קצות הכבל ומחברי קיסטון זכר/נקבה.</t>
    </r>
  </si>
  <si>
    <r>
      <rPr>
        <b/>
        <sz val="12"/>
        <color indexed="8"/>
        <rFont val="David"/>
        <family val="2"/>
      </rPr>
      <t xml:space="preserve">מגשר אופטי S.M </t>
    </r>
    <r>
      <rPr>
        <sz val="12"/>
        <color indexed="8"/>
        <rFont val="David"/>
        <family val="2"/>
      </rPr>
      <t>בתצורת ZIPCORD אורך של עד 2 מטר.</t>
    </r>
  </si>
  <si>
    <r>
      <rPr>
        <b/>
        <sz val="12"/>
        <color indexed="8"/>
        <rFont val="David"/>
        <family val="2"/>
      </rPr>
      <t xml:space="preserve">מערך אספקה וגיבוי מתח לארון תקשורת חיצוני, </t>
    </r>
    <r>
      <rPr>
        <sz val="12"/>
        <color indexed="8"/>
        <rFont val="David"/>
        <family val="2"/>
      </rPr>
      <t>הכולל</t>
    </r>
    <r>
      <rPr>
        <b/>
        <sz val="12"/>
        <color indexed="8"/>
        <rFont val="David"/>
        <family val="2"/>
      </rPr>
      <t xml:space="preserve"> </t>
    </r>
    <r>
      <rPr>
        <sz val="12"/>
        <color indexed="8"/>
        <rFont val="David"/>
        <family val="2"/>
      </rPr>
      <t>חיווי למערכת ניטור לחוסר מתח רשת, מתח מצברים נמוך דוגמת יחידות אדוויס  MEAN WELL   בהספק 1 KW כולל מצברי גיבוי ל 15 דקות הכל כמפורט במפרט הטכני.</t>
    </r>
  </si>
  <si>
    <r>
      <rPr>
        <b/>
        <sz val="12"/>
        <color indexed="8"/>
        <rFont val="David"/>
        <family val="2"/>
      </rPr>
      <t xml:space="preserve">כיסא משרדי </t>
    </r>
    <r>
      <rPr>
        <sz val="12"/>
        <color indexed="8"/>
        <rFont val="David"/>
        <family val="2"/>
      </rPr>
      <t>לשולחן הנ"ל הכולל משענת ומשענות יד</t>
    </r>
    <r>
      <rPr>
        <sz val="12"/>
        <color indexed="8"/>
        <rFont val="David"/>
        <family val="2"/>
      </rPr>
      <t xml:space="preserve">
</t>
    </r>
  </si>
  <si>
    <r>
      <rPr>
        <b/>
        <sz val="12"/>
        <color indexed="8"/>
        <rFont val="David"/>
        <family val="2"/>
      </rPr>
      <t xml:space="preserve">שולחן עץ משרדי </t>
    </r>
    <r>
      <rPr>
        <sz val="12"/>
        <color indexed="8"/>
        <rFont val="David"/>
        <family val="2"/>
      </rPr>
      <t xml:space="preserve">עליו יונחו מחשבים בחדר התקשורת הכולל משטח עץ באורך של 180 מטר ורוחב 90 ס"מ.
</t>
    </r>
  </si>
  <si>
    <t>91.01.020</t>
  </si>
  <si>
    <t>91.02.20</t>
  </si>
  <si>
    <t>91.02.10</t>
  </si>
  <si>
    <t>91.02.30</t>
  </si>
  <si>
    <t>91.02.40</t>
  </si>
  <si>
    <t>91.02.50</t>
  </si>
  <si>
    <t>91.02.60</t>
  </si>
  <si>
    <t>91.02.70</t>
  </si>
  <si>
    <t>91.02.80</t>
  </si>
  <si>
    <t>91.02.90</t>
  </si>
  <si>
    <t>91.02.100</t>
  </si>
  <si>
    <t>91.02.110</t>
  </si>
  <si>
    <t>91.02.120</t>
  </si>
  <si>
    <t>91.02.130</t>
  </si>
  <si>
    <t>91.02.140</t>
  </si>
  <si>
    <t>91.02.150</t>
  </si>
  <si>
    <t>91.03.010</t>
  </si>
  <si>
    <t>91.03.020</t>
  </si>
  <si>
    <t>91.03.030</t>
  </si>
  <si>
    <t>91.03.040</t>
  </si>
  <si>
    <t>91.03.050</t>
  </si>
  <si>
    <t>91.03.060</t>
  </si>
  <si>
    <t>91.03.070</t>
  </si>
  <si>
    <t>91.03.080</t>
  </si>
  <si>
    <t>91.03.100</t>
  </si>
  <si>
    <t>91.03.110</t>
  </si>
  <si>
    <t>91.03.120</t>
  </si>
  <si>
    <t>91.03.130</t>
  </si>
  <si>
    <t>91.03.140</t>
  </si>
  <si>
    <t>91.03.150</t>
  </si>
  <si>
    <t>91.04.010</t>
  </si>
  <si>
    <t>91.04.020</t>
  </si>
  <si>
    <t>91.04.030</t>
  </si>
  <si>
    <t>91.04.040</t>
  </si>
  <si>
    <t>91.04.050</t>
  </si>
  <si>
    <t>91.04.060</t>
  </si>
  <si>
    <t>91.04.070</t>
  </si>
  <si>
    <t>91.04.080</t>
  </si>
  <si>
    <t>91.04.090</t>
  </si>
  <si>
    <t>91.04.100</t>
  </si>
  <si>
    <t>91.04.110</t>
  </si>
  <si>
    <t>91.04.120</t>
  </si>
  <si>
    <t>91.04.130</t>
  </si>
  <si>
    <t>91.04.140</t>
  </si>
  <si>
    <t>91.04.150</t>
  </si>
  <si>
    <t>91.04.160</t>
  </si>
  <si>
    <t>91.04.170</t>
  </si>
  <si>
    <t>91.04.180</t>
  </si>
  <si>
    <t>91.04.200</t>
  </si>
  <si>
    <t>91.04.210</t>
  </si>
  <si>
    <r>
      <rPr>
        <b/>
        <sz val="12"/>
        <rFont val="David"/>
        <family val="2"/>
      </rPr>
      <t>ערוץ AI לתנאי OUTDOOR ללא הגבלת חוקים</t>
    </r>
    <r>
      <rPr>
        <sz val="12"/>
        <rFont val="David"/>
        <family val="2"/>
      </rPr>
      <t xml:space="preserve"> לניתוח ארועים כגון רכב נוסע בניגוד לכיוון התנועה, , רכב עומד, נסיעה איטית , חפץ עזוב על הכביש וכל החוקים כמצויין במפרט הטכני. המחיר כולל רישון לערוץ, תוכנה וחומרה לרבות החלק היחסי בשרת מערכת האנלטיטקה במידה ונידרש, כולל הטמעת התוכנה לצורכי תכנות במחשב מערכת השו"ב בחדר הבקרה </t>
    </r>
  </si>
  <si>
    <r>
      <rPr>
        <b/>
        <sz val="12"/>
        <color indexed="8"/>
        <rFont val="David"/>
        <family val="2"/>
      </rPr>
      <t>תכנות הרשאות</t>
    </r>
    <r>
      <rPr>
        <sz val="12"/>
        <color indexed="8"/>
        <rFont val="David"/>
        <family val="2"/>
      </rPr>
      <t xml:space="preserve"> בתוכנת ניהול המשתמשים הקיימת בחדר הבקרה. מחיר להרכשת משתמש</t>
    </r>
  </si>
  <si>
    <t>תת פרק 03-מערכת כריזה , אינטרקום פיקוד ושליטה ( הרחבת מערכת  COMMEND  בשרות חברת טלטון)</t>
  </si>
  <si>
    <r>
      <rPr>
        <b/>
        <sz val="12"/>
        <color indexed="8"/>
        <rFont val="David"/>
        <family val="2"/>
      </rPr>
      <t xml:space="preserve">ארון תקשורת חיצוני להתקנה על קיר,  </t>
    </r>
    <r>
      <rPr>
        <sz val="12"/>
        <color indexed="8"/>
        <rFont val="David"/>
        <family val="2"/>
      </rPr>
      <t>במידות 100X80 ס״מ עומק עד 30 ס״מ כולל תעלות מחורצות, סידורי התקנה לציוד תקשורת ספקי כוח גיבוי מצברים, מגברי כריזה, כרטיסי מיתוג, שקעי הזנה ותקשורת, דלת ננעלת במפתח ומוגנת טמפר,גוף תאורה פנימי, מעמד לתיק תוכניות, פסי מהדקים, ספקי כוח ומצברים וכל הנדרש להתקנת הציוד.</t>
    </r>
  </si>
  <si>
    <t>מע"מ 17%</t>
  </si>
  <si>
    <t>סה"כ פרק 91</t>
  </si>
  <si>
    <r>
      <rPr>
        <b/>
        <sz val="12"/>
        <color indexed="8"/>
        <rFont val="David"/>
        <family val="2"/>
      </rPr>
      <t>הערות:</t>
    </r>
    <r>
      <rPr>
        <sz val="12"/>
        <color indexed="8"/>
        <rFont val="David"/>
        <family val="2"/>
      </rPr>
      <t xml:space="preserve">
 1.   הסעיפים כוללים , אספקה, התקנה, הרצה, הפעלה. 
2.    הסעיפים כוללים אספקה והתקנה של כבילה ,וחיווט לאביזרי הקצה , הכל מושלם, למעט באם מצוין אחרת.
 3.  המחירים כוללים את כל העבודות וחומרי העזר הנלווים להתקנה והפעלה מושלמת של המערכת.
 4.  תיאור הסעיפים הינו תמצית המפרט הטכני. לפני התמחור יש לקרוא את הדרישות הטכניות במלואם.
5. המחירים כוללים שרות ואחריות לשנה אחת ממועד אישור "גמר עבודה" מאת המזמין</t>
    </r>
  </si>
  <si>
    <t>שנה</t>
  </si>
  <si>
    <t>91.05.010</t>
  </si>
  <si>
    <t>91.05.020</t>
  </si>
  <si>
    <t>91.05.030</t>
  </si>
  <si>
    <t>תת פרק 04- ריהוט אמצעי עבודה בגובה</t>
  </si>
  <si>
    <r>
      <rPr>
        <b/>
        <sz val="12"/>
        <color indexed="8"/>
        <rFont val="David"/>
        <family val="2"/>
      </rPr>
      <t xml:space="preserve">במה/ות הרמה/פיגום או כל מצעי תקני אחר לעבודה בגובה </t>
    </r>
    <r>
      <rPr>
        <sz val="12"/>
        <color indexed="8"/>
        <rFont val="David"/>
        <family val="2"/>
      </rPr>
      <t>בכמות הנדרשת ולפרקי הזמן הנדרשים להתקנה, הפעלה הרצה עד לקבלת אישור המזמין על קבלת המערכת</t>
    </r>
  </si>
  <si>
    <t>תת פרק 06- בדיקות, הקצב, שרות ואחריות ותעוד</t>
  </si>
  <si>
    <t>91.06.010</t>
  </si>
  <si>
    <t>91.06.020</t>
  </si>
  <si>
    <t>91.06.030</t>
  </si>
  <si>
    <t>91.06.040</t>
  </si>
  <si>
    <t>91.06.050</t>
  </si>
  <si>
    <t>91.01.010</t>
  </si>
  <si>
    <t>91.01.030</t>
  </si>
  <si>
    <t>91.01.040</t>
  </si>
  <si>
    <t>91.01.050</t>
  </si>
  <si>
    <t>91.01.060</t>
  </si>
  <si>
    <t>91.01.070</t>
  </si>
  <si>
    <t>91.01.080</t>
  </si>
  <si>
    <t>91.01.090</t>
  </si>
  <si>
    <t>91.01.100</t>
  </si>
  <si>
    <t>91.01.110</t>
  </si>
  <si>
    <t>91.01.120</t>
  </si>
  <si>
    <t>91.01.130</t>
  </si>
  <si>
    <t>91.01.140</t>
  </si>
  <si>
    <t xml:space="preserve"> מספר סעיף</t>
  </si>
  <si>
    <t>פרקים 35,91</t>
  </si>
  <si>
    <t xml:space="preserve">פרק 35-  התקנה והתממשקות מערכות בקרה מבנה למערכות בקרה קיימות </t>
  </si>
  <si>
    <t>שיקוע קרליבך  - התקנה והתממשקות של מערכות בקרה, מערכת תקשורת, כריזה תפעולית, שליטה וניטור למערכות קיימות</t>
  </si>
  <si>
    <t xml:space="preserve">פרק 91-  התקנה והתממשקות של מערכות ביטחון ותקשורת למערכות ביטחון קיימות </t>
  </si>
  <si>
    <t xml:space="preserve">מחשב תחנת עבודה כולל מסך "23 , עד 10 מפות גראפיות, תוכנת HMI UNIART תוצרת יישומי בקרה,  מותקן על שולחן חדר הציוד </t>
  </si>
  <si>
    <t>35.01.010</t>
  </si>
  <si>
    <r>
      <rPr>
        <b/>
        <sz val="12"/>
        <rFont val="David"/>
        <family val="2"/>
      </rPr>
      <t>הרחבת תוכנת HMI</t>
    </r>
    <r>
      <rPr>
        <sz val="12"/>
        <rFont val="David"/>
        <family val="2"/>
      </rPr>
      <t xml:space="preserve"> קיימת בחדר הבקרה של הדרך התת קרקעית  </t>
    </r>
    <r>
      <rPr>
        <b/>
        <sz val="12"/>
        <rFont val="David"/>
        <family val="2"/>
      </rPr>
      <t>UNIART</t>
    </r>
    <r>
      <rPr>
        <sz val="12"/>
        <rFont val="David"/>
        <family val="2"/>
      </rPr>
      <t xml:space="preserve">, במסכים גראפיים , עיצוב מסכים משולבים מפות גראפיים מתוכנות אוטוקאד או האחרות, התאמתם לתצוגת המערכת, תצלומים, טבלאות דינאמיות הצגה ועיבוד נתונים ואייקונים פעילים כנדרש. מחיר על פי מסך. </t>
    </r>
  </si>
  <si>
    <t>35.01.020</t>
  </si>
  <si>
    <t>תוספת(או זיכוי) לכל מסך.</t>
  </si>
  <si>
    <t>35.01.030</t>
  </si>
  <si>
    <r>
      <rPr>
        <b/>
        <sz val="12"/>
        <rFont val="David"/>
        <family val="2"/>
      </rPr>
      <t xml:space="preserve">מתאם תקשורת </t>
    </r>
    <r>
      <rPr>
        <sz val="12"/>
        <rFont val="David"/>
        <family val="2"/>
      </rPr>
      <t xml:space="preserve"> דאלי תוצרת חברת  DOMET לתקשורת MODBUS כולל ספק כוח, מותאם להתקנה על פס דין </t>
    </r>
  </si>
  <si>
    <t>35.01.040</t>
  </si>
  <si>
    <r>
      <rPr>
        <b/>
        <sz val="12"/>
        <rFont val="David"/>
        <family val="2"/>
      </rPr>
      <t xml:space="preserve">מתאם תקשורת </t>
    </r>
    <r>
      <rPr>
        <sz val="12"/>
        <rFont val="David"/>
        <family val="2"/>
      </rPr>
      <t xml:space="preserve"> MODBUS/BACNET לתקשורת סריאלי ל TCP/IP או  להפך, כולל ספק כוח מותאם להתקנה על פס דין</t>
    </r>
  </si>
  <si>
    <t>35.01.050</t>
  </si>
  <si>
    <r>
      <rPr>
        <b/>
        <sz val="12"/>
        <rFont val="David"/>
        <family val="2"/>
      </rPr>
      <t xml:space="preserve">עיבוד בתוכנת </t>
    </r>
    <r>
      <rPr>
        <sz val="12"/>
        <rFont val="David"/>
        <family val="2"/>
      </rPr>
      <t>HMI UNIART בשרת מערכת הבקרה של  נתונים  שיתקבלו בתקשורת , מבקרים שיותקנו ע״י ״אחרים״ ( בקר תאורות חירום, בקר תאורות דאלי, יחידת UPS, רב מודד , גנרטור וכו')  כולל  טבלאות תוכנה , אגירה ו/או עיבוד מתמטי או לוגי בשרת. הבהרה: סעיף זה ישולם רק נתון שיתקבל בתקשורת מבקרים של ״אחרים״ ולא עבור נקודות I/O שיחוברו לבקר הכלולות במחיר הנקודה.</t>
    </r>
  </si>
  <si>
    <t>תת פרק 02- ציוד קצה, נקודות ובקרים</t>
  </si>
  <si>
    <t>35.02.010</t>
  </si>
  <si>
    <r>
      <rPr>
        <b/>
        <sz val="12"/>
        <rFont val="David"/>
        <family val="2"/>
      </rPr>
      <t>בקרים מתוכנתים</t>
    </r>
    <r>
      <rPr>
        <sz val="12"/>
        <rFont val="David"/>
        <family val="2"/>
      </rPr>
      <t xml:space="preserve"> DDC  תוצרת חברת י</t>
    </r>
    <r>
      <rPr>
        <b/>
        <sz val="12"/>
        <rFont val="David"/>
        <family val="2"/>
      </rPr>
      <t xml:space="preserve">ישומי בקרה </t>
    </r>
    <r>
      <rPr>
        <sz val="12"/>
        <rFont val="David"/>
        <family val="2"/>
      </rPr>
      <t xml:space="preserve">דגם </t>
    </r>
    <r>
      <rPr>
        <b/>
        <sz val="12"/>
        <rFont val="David"/>
        <family val="2"/>
      </rPr>
      <t>VEROPOINT</t>
    </r>
    <r>
      <rPr>
        <sz val="12"/>
        <rFont val="David"/>
        <family val="2"/>
      </rPr>
      <t>, כולל כרטיסי קצה וכרטיסי I/O אנלוגיים ודיסקרטיים בפיזור נקודות כפי שיידרש ותכנות מושלם. לרבות מחיר ההתקנה במפעלי יצרן הלוחות או בלוח בקרה אותו יספק הקבלן( מחיר הלוח יהיה בסעיף נפרד). מחיר לנקודה.</t>
    </r>
  </si>
  <si>
    <t>35.02.020</t>
  </si>
  <si>
    <r>
      <rPr>
        <b/>
        <sz val="12"/>
        <rFont val="David"/>
        <family val="2"/>
      </rPr>
      <t>לוח תא בקרה</t>
    </r>
    <r>
      <rPr>
        <sz val="12"/>
        <rFont val="David"/>
        <family val="2"/>
      </rPr>
      <t xml:space="preserve"> כדוגמת לוחות החשמל המסופקים למבנה, עומק 30 ס"מ במידות רוחב 1.40 מטר גובה 1.80 מטר, לרבות תעלות מחורצות, מסילות התקנה שקעי כוח, תקשורת, ספקים מסילות התקנה למתגי תקשורת ופנלי סיבים אופטיים\ דלת מוזעקת טמפר וכל הנדרש להתקנה  מושלמת של הארון והבקרים. כמפורט במפרט הטכני.</t>
    </r>
  </si>
  <si>
    <t>35.02.030</t>
  </si>
  <si>
    <r>
      <rPr>
        <b/>
        <sz val="12"/>
        <rFont val="David"/>
        <family val="2"/>
      </rPr>
      <t>רגש טמפרטורה</t>
    </r>
    <r>
      <rPr>
        <sz val="12"/>
        <rFont val="David"/>
        <family val="2"/>
      </rPr>
      <t xml:space="preserve"> להתקנה גלויה על קיר </t>
    </r>
  </si>
  <si>
    <t>35.02.040</t>
  </si>
  <si>
    <r>
      <rPr>
        <b/>
        <sz val="12"/>
        <rFont val="David"/>
        <family val="2"/>
      </rPr>
      <t>רגש הצפת מים</t>
    </r>
    <r>
      <rPr>
        <sz val="12"/>
        <rFont val="David"/>
        <family val="2"/>
      </rPr>
      <t xml:space="preserve"> כדוגמת YM או שו״ע מאושר.</t>
    </r>
  </si>
  <si>
    <t>35.02.050</t>
  </si>
  <si>
    <r>
      <rPr>
        <b/>
        <sz val="12"/>
        <rFont val="David"/>
        <family val="2"/>
      </rPr>
      <t>מפסק טמפר/מגע מגנטי</t>
    </r>
    <r>
      <rPr>
        <sz val="12"/>
        <rFont val="David"/>
        <family val="2"/>
      </rPr>
      <t xml:space="preserve"> לחיווי פתיחה של דלת ארון בקרים/לוח חשמל במערכת הבקרה</t>
    </r>
  </si>
  <si>
    <t>35.02.060</t>
  </si>
  <si>
    <r>
      <rPr>
        <b/>
        <sz val="12"/>
        <rFont val="David"/>
        <family val="2"/>
      </rPr>
      <t>כבילה וחיווט בכבל מסוג 9402 Belden</t>
    </r>
    <r>
      <rPr>
        <sz val="12"/>
        <rFont val="David"/>
        <family val="2"/>
      </rPr>
      <t xml:space="preserve"> לתקשורת בין בקרים בעלי פרוטוקול MODBUS RTU למתאם תקשורת . מחיר למ״א</t>
    </r>
  </si>
  <si>
    <t>35.02.070</t>
  </si>
  <si>
    <r>
      <rPr>
        <b/>
        <sz val="12"/>
        <rFont val="David"/>
        <family val="2"/>
      </rPr>
      <t xml:space="preserve">כבילה וחיווט </t>
    </r>
    <r>
      <rPr>
        <sz val="12"/>
        <rFont val="David"/>
        <family val="2"/>
      </rPr>
      <t>בכבל משני בין בקרים לרגשים, ואביזרי קצה שיסופקו ע"י הקבלן ו/או אחרים בכבל בעל 2 זוגות מוליכים מסוככים או מלופפים ובחתך כנדרש על פי הנחיות היצרן, אך לא פחות מ -0.8 ממ"ר, מחיר חיווט לנקודה.</t>
    </r>
  </si>
  <si>
    <t>35.02.080</t>
  </si>
  <si>
    <r>
      <rPr>
        <b/>
        <sz val="12"/>
        <rFont val="David"/>
        <family val="2"/>
      </rPr>
      <t>כבל גישור נחושת</t>
    </r>
    <r>
      <rPr>
        <sz val="12"/>
        <rFont val="David"/>
        <family val="2"/>
      </rPr>
      <t xml:space="preserve"> 6A CAT באורכים משתנים של עד 2 מטר.</t>
    </r>
  </si>
  <si>
    <t>תת פרק 03 - בדיקות, הפעלה, הרצה, שרות ותעוד</t>
  </si>
  <si>
    <t>.35.03.010</t>
  </si>
  <si>
    <r>
      <rPr>
        <b/>
        <sz val="12"/>
        <rFont val="David"/>
        <family val="2"/>
      </rPr>
      <t>בדיקת נקודות</t>
    </r>
    <r>
      <rPr>
        <sz val="12"/>
        <rFont val="David"/>
        <family val="2"/>
      </rPr>
      <t xml:space="preserve"> I/O המתקבלות בתקשורת או באמצעות מגעים יבשים בשיתוף קבלני המערכות ה"אחרות" (לא כולל תשלום לקבלנים ה״אחרים""), עדכון ואימות פיזי של החיווי מהאבזר המבוקר ועד למסך מחשב הבקרה. מחיר לנקודת I/O.</t>
    </r>
  </si>
  <si>
    <t>35.03.020</t>
  </si>
  <si>
    <r>
      <rPr>
        <b/>
        <sz val="12"/>
        <rFont val="David"/>
        <family val="2"/>
      </rPr>
      <t>אינטגרציה, תאום פרוטוקולים</t>
    </r>
    <r>
      <rPr>
        <sz val="12"/>
        <rFont val="David"/>
        <family val="2"/>
      </rPr>
      <t>, הרצה והפעלה.</t>
    </r>
  </si>
  <si>
    <t>1</t>
  </si>
  <si>
    <t>35.03.030</t>
  </si>
  <si>
    <r>
      <rPr>
        <b/>
        <sz val="12"/>
        <rFont val="David"/>
        <family val="2"/>
      </rPr>
      <t>תעוד</t>
    </r>
    <r>
      <rPr>
        <sz val="12"/>
        <rFont val="David"/>
        <family val="2"/>
      </rPr>
      <t xml:space="preserve"> מלא ב- 4 עותקים כולל ספרי הציוד והתוכניות סכמות חיבורים ופריסת החיווט.</t>
    </r>
  </si>
  <si>
    <t>סה״כ פרק 35- הרחבת מערכת בקרת מבנה</t>
  </si>
  <si>
    <t>מע״מ % 17</t>
  </si>
  <si>
    <t>סה״כ כולל מע"מ</t>
  </si>
  <si>
    <t>תת פרק 01- ציוד מרכזי</t>
  </si>
  <si>
    <t>35.01.060</t>
  </si>
  <si>
    <t>35.03.040</t>
  </si>
  <si>
    <t>סיכום כללי</t>
  </si>
  <si>
    <t>סה"כ פרקים 35 ו 91</t>
  </si>
  <si>
    <r>
      <rPr>
        <b/>
        <sz val="12"/>
        <color indexed="8"/>
        <rFont val="David"/>
        <family val="2"/>
      </rPr>
      <t xml:space="preserve">מחשב תחנת עבודה  תוצרת  HP, IBM ,DELL או שו"ע כמפורט במפרט הטכני, </t>
    </r>
    <r>
      <rPr>
        <sz val="12"/>
        <color indexed="8"/>
        <rFont val="David"/>
        <family val="2"/>
      </rPr>
      <t>כולל מוניטור 23", עכבר , מקלדת, ותוכנת ניהול צפייה והקלטה..</t>
    </r>
  </si>
  <si>
    <r>
      <rPr>
        <b/>
        <sz val="12"/>
        <color indexed="8"/>
        <rFont val="David"/>
        <family val="2"/>
      </rPr>
      <t>שרת ויחידת</t>
    </r>
    <r>
      <rPr>
        <sz val="12"/>
        <color indexed="8"/>
        <rFont val="David"/>
        <family val="2"/>
      </rPr>
      <t xml:space="preserve"> NVR AND STORAGE דגם מסחרי תוצרת  HP, IBM ,DELL או שו"ע כמפורט במפרט הטכני, , בקר 5 RAID, ספקי כוח כפולים, מארז RACK MOUNT , להתקנה במסד ״19 , תוכנות הפעלה וניהול ווידאו מותאמת לחיבור של עד 40 מצלמות IP , תוכנת VMSדוגמת DIGIVOD או שוו"ע .</t>
    </r>
  </si>
  <si>
    <r>
      <rPr>
        <b/>
        <sz val="12"/>
        <color indexed="8"/>
        <rFont val="David"/>
        <family val="2"/>
      </rPr>
      <t xml:space="preserve">מחשב תחנת עבודה  תוצרת  HP, IBM ,DELL או שו"ע כמפורט במפרט הטכני, כולל מוניטור "23, מקלדת ועכבר,  </t>
    </r>
    <r>
      <rPr>
        <sz val="12"/>
        <color indexed="8"/>
        <rFont val="David"/>
        <family val="2"/>
      </rPr>
      <t xml:space="preserve"> תוכנת בקרת כניסה וקורא הרכשה מקומי מותקן על גבי שולחן חדר הציוד</t>
    </r>
  </si>
  <si>
    <t xml:space="preserve">יחידת גיבוי אל פסק ON LINE 5 KVA מארז RACK MOUNT,  להתקנה במסד תקשורת "19 כולל מצברי גיבוי לחמשה עשר דקות, חיווי תקשורת / 3 מגעי תקלת מתח / תקלה כללית רשת /תקלת מצברים </t>
  </si>
  <si>
    <r>
      <rPr>
        <b/>
        <sz val="12"/>
        <color indexed="8"/>
        <rFont val="David"/>
        <family val="2"/>
      </rPr>
      <t xml:space="preserve">הקצב לעבודות </t>
    </r>
    <r>
      <rPr>
        <sz val="12"/>
        <color indexed="8"/>
        <rFont val="David"/>
        <family val="2"/>
      </rPr>
      <t xml:space="preserve">שאינן כלולות בסעיפי כתב הכמויות ואשר ידרשו על ידי המזמין . מחירי העבודות/האמצעים יהיו על פי מחירי "מאגר מחירי בניה ותשתיות" בהוצאת דקל הכולל </t>
    </r>
    <r>
      <rPr>
        <b/>
        <sz val="12"/>
        <color indexed="8"/>
        <rFont val="David"/>
        <family val="2"/>
      </rPr>
      <t xml:space="preserve"> 25% הנחה להקצב של 50,000 ש"ח </t>
    </r>
  </si>
  <si>
    <r>
      <t xml:space="preserve">עמדת כריזה דיגיטלית שולחית דגם EE 900 A תוצרת COMMEND   </t>
    </r>
    <r>
      <rPr>
        <sz val="12"/>
        <color indexed="8"/>
        <rFont val="David"/>
        <family val="2"/>
      </rPr>
      <t xml:space="preserve"> מותקנת על שולחו חדר ציוד</t>
    </r>
  </si>
  <si>
    <r>
      <rPr>
        <b/>
        <sz val="12"/>
        <color indexed="8"/>
        <rFont val="David"/>
        <family val="2"/>
      </rPr>
      <t>שרות ואחריות שנתית</t>
    </r>
    <r>
      <rPr>
        <sz val="12"/>
        <color indexed="8"/>
        <rFont val="David"/>
        <family val="2"/>
      </rPr>
      <t xml:space="preserve"> לכלל מערכות פרק 35, לכל שנה נוספת מתום שנת השרות והאחריות הכלולה במחיר התקנת המערכת </t>
    </r>
    <r>
      <rPr>
        <b/>
        <sz val="12"/>
        <color indexed="8"/>
        <rFont val="David"/>
        <family val="2"/>
      </rPr>
      <t>ועד ל 10 שנים נוספות</t>
    </r>
    <r>
      <rPr>
        <sz val="12"/>
        <color indexed="8"/>
        <rFont val="David"/>
        <family val="2"/>
      </rPr>
      <t xml:space="preserve"> על פי הודעת המזמין . </t>
    </r>
    <r>
      <rPr>
        <b/>
        <sz val="12"/>
        <color indexed="8"/>
        <rFont val="David"/>
        <family val="2"/>
      </rPr>
      <t>המחיר באחוזים</t>
    </r>
    <r>
      <rPr>
        <sz val="12"/>
        <color indexed="8"/>
        <rFont val="David"/>
        <family val="2"/>
      </rPr>
      <t xml:space="preserve"> מערך המערכת כפי שיאושר בחשבון הסופי</t>
    </r>
    <r>
      <rPr>
        <sz val="12"/>
        <color indexed="8"/>
        <rFont val="David"/>
        <family val="2"/>
      </rPr>
      <t xml:space="preserve"> ובהתאם לתנאי החוזה</t>
    </r>
  </si>
  <si>
    <r>
      <rPr>
        <b/>
        <sz val="12"/>
        <color indexed="8"/>
        <rFont val="David"/>
        <family val="2"/>
      </rPr>
      <t>שרות ואחריות שנתית</t>
    </r>
    <r>
      <rPr>
        <sz val="12"/>
        <color indexed="8"/>
        <rFont val="David"/>
        <family val="2"/>
      </rPr>
      <t xml:space="preserve"> לכלל מערכות פרק 91, לכל שנה נוספת מתום שנת השרות והאחריות הכלולה במחיר התקנת המערכת </t>
    </r>
    <r>
      <rPr>
        <b/>
        <sz val="12"/>
        <color indexed="8"/>
        <rFont val="David"/>
        <family val="2"/>
      </rPr>
      <t>ועד ל 10 שנים נוספות</t>
    </r>
    <r>
      <rPr>
        <sz val="12"/>
        <color indexed="8"/>
        <rFont val="David"/>
        <family val="2"/>
      </rPr>
      <t xml:space="preserve"> על פי הודעת המזמין. </t>
    </r>
    <r>
      <rPr>
        <b/>
        <sz val="12"/>
        <color indexed="8"/>
        <rFont val="David"/>
        <family val="2"/>
      </rPr>
      <t>המחיר באחוזים</t>
    </r>
    <r>
      <rPr>
        <sz val="12"/>
        <color indexed="8"/>
        <rFont val="David"/>
        <family val="2"/>
      </rPr>
      <t xml:space="preserve"> מערך המערכת כפי שיאושר בחשבון הסופי  ובהתאם לתנאי החוזה</t>
    </r>
  </si>
  <si>
    <r>
      <t xml:space="preserve">הרחבת תוכנה קיימת במוקד  שרונה כולל </t>
    </r>
    <r>
      <rPr>
        <sz val="12"/>
        <color indexed="8"/>
        <rFont val="David"/>
        <family val="2"/>
      </rPr>
      <t>תוספת מפות סינופטיות , אזורי כריזה, פיקוד הפעלה למחסומים, חיווי תקלות ממחסומים,, אזעקות טמפרים וכל הנדרש על פי המפרט הטכני</t>
    </r>
  </si>
  <si>
    <r>
      <rPr>
        <b/>
        <sz val="12"/>
        <rFont val="David"/>
        <family val="2"/>
      </rPr>
      <t xml:space="preserve">מחשב תחנת עבודה מרוחק, מותקן בחדר הבקרה של הדרך התת קרקעית בשרונה  כולל תוכנת IVMS תוצרת אחת מחברות תוכנת הקלטה עבור שליטה והקלטה במערך המצלמות ההקלטה, הצפייה </t>
    </r>
    <r>
      <rPr>
        <sz val="12"/>
        <rFont val="David"/>
        <family val="2"/>
      </rPr>
      <t>ותחקור תוצרת DELL או שו"ע מאושר, מארז RACKMOUNT מותקן במסד התקשרות בחדר המסדים בחדר בקרה , כולל תוכנות הפעלה, תוכנת הפעלה, צפייה ותחקור  CLIENT שני מסכי ״23, מקלדת , מקלדת , עכבר ויחידות הרחקה. ל</t>
    </r>
    <r>
      <rPr>
        <b/>
        <sz val="12"/>
        <rFont val="David"/>
        <family val="2"/>
      </rPr>
      <t xml:space="preserve">התקנה בחדר בקרה של אחוזות החוף בגני שרונה כולל ממשק </t>
    </r>
  </si>
  <si>
    <r>
      <t xml:space="preserve">מחשב שרת תוצרת  HP, IBM ,DELL </t>
    </r>
    <r>
      <rPr>
        <sz val="12"/>
        <color indexed="8"/>
        <rFont val="David"/>
        <family val="2"/>
      </rPr>
      <t>או שו"ע כמפרט הטכני,  מותאם להתקנת</t>
    </r>
    <r>
      <rPr>
        <b/>
        <sz val="12"/>
        <color indexed="8"/>
        <rFont val="David"/>
        <family val="2"/>
      </rPr>
      <t xml:space="preserve"> תוכנה וירטואלית VirtuoSIS COMMEND  מארז </t>
    </r>
    <r>
      <rPr>
        <sz val="12"/>
        <color indexed="8"/>
        <rFont val="David"/>
        <family val="2"/>
      </rPr>
      <t>RACK MOUNT 1U</t>
    </r>
    <r>
      <rPr>
        <b/>
        <sz val="12"/>
        <color indexed="8"/>
        <rFont val="David"/>
        <family val="2"/>
      </rPr>
      <t xml:space="preserve"> </t>
    </r>
    <r>
      <rPr>
        <sz val="12"/>
        <color indexed="8"/>
        <rFont val="David"/>
        <family val="2"/>
      </rPr>
      <t>כולל ספק כוח כפול</t>
    </r>
    <r>
      <rPr>
        <b/>
        <sz val="12"/>
        <color indexed="8"/>
        <rFont val="David"/>
        <family val="2"/>
      </rPr>
      <t xml:space="preserve"> , </t>
    </r>
    <r>
      <rPr>
        <sz val="12"/>
        <color indexed="8"/>
        <rFont val="David"/>
        <family val="2"/>
      </rPr>
      <t>מותקן במסד תקשורת חדר ציוד</t>
    </r>
  </si>
  <si>
    <r>
      <t xml:space="preserve">מחשב תחנת עבודה  תוצרת  HP, IBM ,DELL או שו"ע כמפורט במפרט הטכני, כולל מוניטור 23", עכבר , מקלדת, </t>
    </r>
    <r>
      <rPr>
        <sz val="12"/>
        <color indexed="8"/>
        <rFont val="David"/>
        <family val="2"/>
      </rPr>
      <t>כולל תוכנת שליטה ובקרה ותכנות כל אמצעי המערכת, מותקן בחדר ציוד</t>
    </r>
  </si>
  <si>
    <t>91.03.090</t>
  </si>
  <si>
    <r>
      <t xml:space="preserve">תוכנת שרת מערכת אינטרקום אינטרקום וכריזה וירטואלית VirtuoSIS של COMMEND  </t>
    </r>
    <r>
      <rPr>
        <sz val="12"/>
        <color indexed="8"/>
        <rFont val="David"/>
        <family val="2"/>
      </rPr>
      <t xml:space="preserve"> כולל רשיון בסיס+ רישיון חיבור לשרת ראשי+ רישיון חיבור לשרת שוב מותקנת על גבי השרת הנ"ל</t>
    </r>
  </si>
  <si>
    <r>
      <t xml:space="preserve"> מתג תעשייתי  תוצרת CISCO  דגם IE-3300-8P2S-E מודולרי </t>
    </r>
    <r>
      <rPr>
        <sz val="12"/>
        <color indexed="8"/>
        <rFont val="David"/>
        <family val="2"/>
      </rPr>
      <t>ניתן להרחבה הכולל 8 פורטים POE+, 2 פורטים אופטיים כולל ספק כוח 480W מותאם להתקנה על פס דין</t>
    </r>
  </si>
  <si>
    <r>
      <t xml:space="preserve">  </t>
    </r>
    <r>
      <rPr>
        <b/>
        <sz val="12"/>
        <color indexed="8"/>
        <rFont val="David"/>
        <family val="2"/>
      </rPr>
      <t xml:space="preserve">SFP (Small Formfactor Pluggable) Transceiver  GLC-LX-SM-RGD= 1000Mbps Single Mode Rugged SFP 
  S.M CISCO    </t>
    </r>
  </si>
</sst>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 #,##0.0_ ;_ * \-#,##0.0_ ;_ * &quot;-&quot;??_ ;_ @_ "/>
    <numFmt numFmtId="177" formatCode="_ * #,##0_ ;_ * \-#,##0_ ;_ * &quot;-&quot;??_ ;_ @_ "/>
    <numFmt numFmtId="178" formatCode="#,##0.00_ ;\-#,##0.00\ "/>
    <numFmt numFmtId="179" formatCode="_ * #,##0.000_ ;_ * \-#,##0.000_ ;_ * &quot;-&quot;??_ ;_ @_ "/>
    <numFmt numFmtId="180" formatCode="_ * #,##0.0000_ ;_ * \-#,##0.0000_ ;_ * &quot;-&quot;??_ ;_ @_ "/>
    <numFmt numFmtId="181" formatCode="0.0"/>
    <numFmt numFmtId="182" formatCode="[$-40D]dddd\ dd\ mmmm\ yyyy"/>
    <numFmt numFmtId="183" formatCode="&quot;₪&quot;\ #,##0"/>
    <numFmt numFmtId="184" formatCode="0.0%"/>
    <numFmt numFmtId="185" formatCode="&quot;₪&quot;\ #,##0.00"/>
    <numFmt numFmtId="186" formatCode="#,##0_ ;\-#,##0\ "/>
  </numFmts>
  <fonts count="61">
    <font>
      <sz val="11"/>
      <color theme="1"/>
      <name val="Calibri"/>
      <family val="2"/>
    </font>
    <font>
      <sz val="11"/>
      <color indexed="8"/>
      <name val="Arial"/>
      <family val="2"/>
    </font>
    <font>
      <sz val="12"/>
      <color indexed="8"/>
      <name val="David"/>
      <family val="2"/>
    </font>
    <font>
      <sz val="12"/>
      <name val="David"/>
      <family val="2"/>
    </font>
    <font>
      <sz val="10"/>
      <name val="David"/>
      <family val="2"/>
    </font>
    <font>
      <u val="single"/>
      <sz val="9.9"/>
      <color indexed="20"/>
      <name val="Arial"/>
      <family val="2"/>
    </font>
    <font>
      <u val="single"/>
      <sz val="9.9"/>
      <color indexed="12"/>
      <name val="Arial"/>
      <family val="2"/>
    </font>
    <font>
      <sz val="10"/>
      <name val="Arial"/>
      <family val="2"/>
    </font>
    <font>
      <b/>
      <sz val="12"/>
      <color indexed="8"/>
      <name val="David"/>
      <family val="2"/>
    </font>
    <font>
      <b/>
      <sz val="12"/>
      <name val="David"/>
      <family val="2"/>
    </font>
    <font>
      <b/>
      <sz val="18"/>
      <color indexed="8"/>
      <name val="David"/>
      <family val="2"/>
    </font>
    <font>
      <sz val="7"/>
      <color indexed="8"/>
      <name val="Times New Roman"/>
      <family val="1"/>
    </font>
    <font>
      <sz val="12"/>
      <color indexed="8"/>
      <name val="Times New Roman"/>
      <family val="1"/>
    </font>
    <font>
      <b/>
      <sz val="12"/>
      <color indexed="8"/>
      <name val="Times New Roman"/>
      <family val="1"/>
    </font>
    <font>
      <sz val="8"/>
      <name val="Arial"/>
      <family val="2"/>
    </font>
    <font>
      <b/>
      <sz val="13"/>
      <color indexed="8"/>
      <name val="David"/>
      <family val="2"/>
    </font>
    <font>
      <sz val="12"/>
      <name val="Arial"/>
      <family val="2"/>
    </font>
    <font>
      <b/>
      <sz val="14"/>
      <color indexed="8"/>
      <name val="David"/>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2"/>
      <color indexed="10"/>
      <name val="David"/>
      <family val="2"/>
    </font>
    <font>
      <b/>
      <sz val="12"/>
      <color indexed="10"/>
      <name val="David"/>
      <family val="2"/>
    </font>
    <font>
      <sz val="14"/>
      <color indexed="8"/>
      <name val="Arial"/>
      <family val="2"/>
    </font>
    <font>
      <sz val="18"/>
      <color indexed="8"/>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2"/>
      <color rgb="FFFF0000"/>
      <name val="David"/>
      <family val="2"/>
    </font>
    <font>
      <b/>
      <sz val="12"/>
      <color theme="1"/>
      <name val="David"/>
      <family val="2"/>
    </font>
    <font>
      <sz val="12"/>
      <color theme="1"/>
      <name val="David"/>
      <family val="2"/>
    </font>
    <font>
      <b/>
      <sz val="12"/>
      <color rgb="FFFF0000"/>
      <name val="David"/>
      <family val="2"/>
    </font>
    <font>
      <sz val="14"/>
      <color theme="1"/>
      <name val="Calibri"/>
      <family val="2"/>
    </font>
    <font>
      <b/>
      <sz val="12"/>
      <color rgb="FF000000"/>
      <name val="David"/>
      <family val="2"/>
    </font>
    <font>
      <sz val="18"/>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theme="6" tint="0.7999799847602844"/>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rgb="FF00B0F0"/>
        <bgColor indexed="64"/>
      </patternFill>
    </fill>
    <fill>
      <patternFill patternType="solid">
        <fgColor rgb="FF92D050"/>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right>
        <color indexed="63"/>
      </right>
      <top style="thin"/>
      <bottom>
        <color indexed="63"/>
      </bottom>
    </border>
    <border>
      <left style="thin"/>
      <right/>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applyNumberFormat="0">
      <alignment horizontal="right"/>
      <protection/>
    </xf>
    <xf numFmtId="0" fontId="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 fillId="25" borderId="1" applyNumberFormat="0" applyFont="0" applyAlignment="0" applyProtection="0"/>
    <xf numFmtId="0" fontId="39" fillId="26" borderId="2" applyNumberFormat="0" applyAlignment="0" applyProtection="0"/>
    <xf numFmtId="0" fontId="40" fillId="2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42" fontId="1" fillId="0" borderId="0" applyFont="0" applyFill="0" applyBorder="0" applyAlignment="0" applyProtection="0"/>
    <xf numFmtId="0" fontId="47" fillId="28" borderId="0" applyNumberFormat="0" applyBorder="0" applyAlignment="0" applyProtection="0"/>
    <xf numFmtId="0" fontId="48" fillId="0" borderId="6" applyNumberFormat="0" applyFill="0" applyAlignment="0" applyProtection="0"/>
    <xf numFmtId="0" fontId="49" fillId="26" borderId="7" applyNumberFormat="0" applyAlignment="0" applyProtection="0"/>
    <xf numFmtId="41" fontId="1" fillId="0" borderId="0" applyFont="0" applyFill="0" applyBorder="0" applyAlignment="0" applyProtection="0"/>
    <xf numFmtId="0" fontId="50" fillId="29" borderId="2" applyNumberFormat="0" applyAlignment="0" applyProtection="0"/>
    <xf numFmtId="0" fontId="51" fillId="30" borderId="0" applyNumberFormat="0" applyBorder="0" applyAlignment="0" applyProtection="0"/>
    <xf numFmtId="0" fontId="52" fillId="31" borderId="8" applyNumberFormat="0" applyAlignment="0" applyProtection="0"/>
    <xf numFmtId="0" fontId="53" fillId="0" borderId="9" applyNumberFormat="0" applyFill="0" applyAlignment="0" applyProtection="0"/>
  </cellStyleXfs>
  <cellXfs count="169">
    <xf numFmtId="0" fontId="0" fillId="0" borderId="0" xfId="0" applyFont="1" applyAlignment="1">
      <alignment/>
    </xf>
    <xf numFmtId="0" fontId="2" fillId="0" borderId="10" xfId="0" applyFont="1" applyBorder="1" applyAlignment="1">
      <alignment horizontal="center" vertical="center" wrapText="1"/>
    </xf>
    <xf numFmtId="0" fontId="8" fillId="32" borderId="10" xfId="33" applyNumberFormat="1" applyFont="1" applyFill="1" applyBorder="1" applyAlignment="1">
      <alignment horizontal="center" vertical="center" wrapText="1"/>
    </xf>
    <xf numFmtId="0" fontId="2" fillId="0" borderId="0" xfId="0" applyFont="1" applyAlignment="1">
      <alignment vertical="center" wrapText="1"/>
    </xf>
    <xf numFmtId="0" fontId="8" fillId="33" borderId="10" xfId="0" applyNumberFormat="1" applyFont="1" applyFill="1" applyBorder="1" applyAlignment="1">
      <alignment horizontal="center" vertical="center" wrapText="1"/>
    </xf>
    <xf numFmtId="0" fontId="8" fillId="33" borderId="10" xfId="0" applyFont="1" applyFill="1" applyBorder="1" applyAlignment="1">
      <alignment vertical="center" wrapText="1"/>
    </xf>
    <xf numFmtId="177" fontId="8" fillId="33" borderId="10" xfId="33"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2" fillId="34" borderId="11" xfId="0" applyFont="1" applyFill="1" applyBorder="1" applyAlignment="1">
      <alignment horizontal="centerContinuous" vertical="center" wrapText="1"/>
    </xf>
    <xf numFmtId="0" fontId="2" fillId="34" borderId="12" xfId="0" applyFont="1" applyFill="1" applyBorder="1" applyAlignment="1">
      <alignment horizontal="centerContinuous" vertical="center" wrapText="1"/>
    </xf>
    <xf numFmtId="0" fontId="3" fillId="0" borderId="10" xfId="39" applyNumberFormat="1" applyFont="1" applyFill="1" applyBorder="1" applyAlignment="1" applyProtection="1">
      <alignment horizontal="left" vertical="center" wrapText="1" readingOrder="2"/>
      <protection/>
    </xf>
    <xf numFmtId="0" fontId="3" fillId="0" borderId="10" xfId="39" applyNumberFormat="1" applyFont="1" applyFill="1" applyBorder="1" applyAlignment="1" applyProtection="1">
      <alignment horizontal="right" vertical="center" wrapText="1"/>
      <protection/>
    </xf>
    <xf numFmtId="0" fontId="2" fillId="0" borderId="10" xfId="0" applyFont="1" applyBorder="1" applyAlignment="1">
      <alignment vertical="center" wrapText="1"/>
    </xf>
    <xf numFmtId="0" fontId="54" fillId="0" borderId="10" xfId="0" applyFont="1" applyBorder="1" applyAlignment="1">
      <alignment vertical="center" wrapText="1"/>
    </xf>
    <xf numFmtId="0" fontId="8" fillId="35" borderId="10" xfId="0" applyNumberFormat="1" applyFont="1" applyFill="1" applyBorder="1" applyAlignment="1">
      <alignment horizontal="left" vertical="center" wrapText="1"/>
    </xf>
    <xf numFmtId="0" fontId="2" fillId="35"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35" borderId="10" xfId="0" applyNumberFormat="1" applyFont="1" applyFill="1" applyBorder="1" applyAlignment="1">
      <alignment horizontal="center" vertical="center" wrapText="1"/>
    </xf>
    <xf numFmtId="177" fontId="8" fillId="35" borderId="13" xfId="33" applyNumberFormat="1" applyFont="1" applyFill="1" applyBorder="1" applyAlignment="1">
      <alignment horizontal="centerContinuous" vertical="center" wrapText="1"/>
    </xf>
    <xf numFmtId="0" fontId="8" fillId="35" borderId="10" xfId="33" applyNumberFormat="1" applyFont="1" applyFill="1" applyBorder="1" applyAlignment="1">
      <alignment horizontal="center" vertical="center" wrapText="1"/>
    </xf>
    <xf numFmtId="0" fontId="8" fillId="34" borderId="10" xfId="33"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Alignment="1">
      <alignment vertical="center" wrapText="1"/>
    </xf>
    <xf numFmtId="0" fontId="2" fillId="36" borderId="0" xfId="0" applyNumberFormat="1" applyFont="1" applyFill="1" applyAlignment="1">
      <alignment horizontal="center" vertical="center" wrapText="1"/>
    </xf>
    <xf numFmtId="177" fontId="2" fillId="0" borderId="0" xfId="33"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4" fillId="0" borderId="10" xfId="0" applyFont="1" applyBorder="1" applyAlignment="1">
      <alignment vertical="center" wrapText="1"/>
    </xf>
    <xf numFmtId="0" fontId="55" fillId="33" borderId="10" xfId="0" applyFont="1" applyFill="1" applyBorder="1" applyAlignment="1">
      <alignment horizontal="right" vertical="center" wrapText="1"/>
    </xf>
    <xf numFmtId="0" fontId="56" fillId="0" borderId="0" xfId="0" applyFont="1" applyAlignment="1">
      <alignment horizontal="right" vertical="center" wrapText="1"/>
    </xf>
    <xf numFmtId="0" fontId="2" fillId="37" borderId="0" xfId="0" applyNumberFormat="1" applyFont="1" applyFill="1" applyAlignment="1">
      <alignment horizontal="center" vertical="center" wrapText="1"/>
    </xf>
    <xf numFmtId="0" fontId="2" fillId="37" borderId="0" xfId="0" applyFont="1" applyFill="1" applyAlignment="1">
      <alignment vertical="center" wrapText="1"/>
    </xf>
    <xf numFmtId="177" fontId="2" fillId="37" borderId="0" xfId="33" applyNumberFormat="1" applyFont="1" applyFill="1" applyAlignment="1">
      <alignment horizontal="center" vertical="center" wrapText="1"/>
    </xf>
    <xf numFmtId="0" fontId="2" fillId="37" borderId="0" xfId="0" applyFont="1" applyFill="1" applyAlignment="1">
      <alignment horizontal="center" vertical="center" wrapText="1"/>
    </xf>
    <xf numFmtId="0" fontId="56" fillId="37" borderId="0" xfId="0" applyFont="1" applyFill="1" applyAlignment="1">
      <alignment horizontal="right" vertical="center" wrapText="1"/>
    </xf>
    <xf numFmtId="0" fontId="3" fillId="37" borderId="0" xfId="0" applyFont="1" applyFill="1" applyAlignment="1">
      <alignment horizontal="center" vertical="center" wrapText="1"/>
    </xf>
    <xf numFmtId="0" fontId="54" fillId="37" borderId="10" xfId="0" applyFont="1" applyFill="1" applyBorder="1" applyAlignment="1">
      <alignment vertical="center" wrapText="1"/>
    </xf>
    <xf numFmtId="0" fontId="57" fillId="37" borderId="10" xfId="0" applyFont="1" applyFill="1" applyBorder="1" applyAlignment="1">
      <alignment vertical="center" wrapText="1"/>
    </xf>
    <xf numFmtId="3" fontId="56" fillId="0" borderId="10" xfId="39" applyNumberFormat="1" applyFont="1" applyFill="1" applyBorder="1" applyAlignment="1" applyProtection="1">
      <alignment vertical="center" wrapText="1"/>
      <protection/>
    </xf>
    <xf numFmtId="3" fontId="3" fillId="0" borderId="10" xfId="33" applyNumberFormat="1" applyFont="1" applyBorder="1" applyAlignment="1">
      <alignment horizontal="center" vertical="center" wrapText="1"/>
    </xf>
    <xf numFmtId="3" fontId="8" fillId="35" borderId="10" xfId="33" applyNumberFormat="1" applyFont="1" applyFill="1" applyBorder="1" applyAlignment="1">
      <alignment horizontal="center" vertical="center" wrapText="1"/>
    </xf>
    <xf numFmtId="3" fontId="55" fillId="35" borderId="13" xfId="33" applyNumberFormat="1" applyFont="1" applyFill="1" applyBorder="1" applyAlignment="1">
      <alignment vertical="center" wrapText="1"/>
    </xf>
    <xf numFmtId="3" fontId="56" fillId="0" borderId="10" xfId="33" applyNumberFormat="1" applyFont="1" applyBorder="1" applyAlignment="1">
      <alignment vertical="center" wrapText="1"/>
    </xf>
    <xf numFmtId="3" fontId="56" fillId="0" borderId="10" xfId="33" applyNumberFormat="1" applyFont="1" applyFill="1" applyBorder="1" applyAlignment="1">
      <alignment vertical="center" wrapText="1"/>
    </xf>
    <xf numFmtId="3" fontId="3" fillId="0" borderId="10" xfId="33" applyNumberFormat="1" applyFont="1" applyFill="1" applyBorder="1" applyAlignment="1">
      <alignment horizontal="center" vertical="center" wrapText="1"/>
    </xf>
    <xf numFmtId="3" fontId="56" fillId="0" borderId="0" xfId="0" applyNumberFormat="1" applyFont="1" applyAlignment="1">
      <alignment vertical="center" wrapText="1"/>
    </xf>
    <xf numFmtId="3" fontId="2" fillId="0" borderId="0" xfId="0" applyNumberFormat="1" applyFont="1" applyAlignment="1">
      <alignment vertical="center" wrapText="1"/>
    </xf>
    <xf numFmtId="0" fontId="3" fillId="0" borderId="10" xfId="0" applyFont="1" applyFill="1" applyBorder="1" applyAlignment="1">
      <alignment horizontal="right" vertical="center" wrapText="1" readingOrder="2"/>
    </xf>
    <xf numFmtId="0" fontId="2" fillId="36" borderId="10" xfId="0" applyFont="1" applyFill="1" applyBorder="1" applyAlignment="1">
      <alignment horizontal="center" vertical="center" wrapText="1"/>
    </xf>
    <xf numFmtId="0" fontId="2" fillId="0" borderId="10" xfId="0" applyFont="1" applyBorder="1" applyAlignment="1" quotePrefix="1">
      <alignment horizontal="center" vertical="center" wrapText="1"/>
    </xf>
    <xf numFmtId="0" fontId="2" fillId="0" borderId="10" xfId="0" applyFont="1" applyBorder="1" applyAlignment="1">
      <alignment vertical="center" wrapText="1" readingOrder="2"/>
    </xf>
    <xf numFmtId="0" fontId="2" fillId="0" borderId="10" xfId="0" applyFont="1" applyFill="1" applyBorder="1" applyAlignment="1">
      <alignment vertical="center" wrapText="1" readingOrder="2"/>
    </xf>
    <xf numFmtId="0" fontId="3" fillId="0" borderId="10" xfId="0" applyFont="1" applyFill="1" applyBorder="1" applyAlignment="1">
      <alignment wrapText="1" readingOrder="2"/>
    </xf>
    <xf numFmtId="0" fontId="3" fillId="36" borderId="10" xfId="0" applyFont="1" applyFill="1" applyBorder="1" applyAlignment="1">
      <alignment vertical="center" wrapText="1"/>
    </xf>
    <xf numFmtId="0" fontId="3" fillId="36" borderId="10" xfId="0" applyFont="1" applyFill="1" applyBorder="1" applyAlignment="1">
      <alignment horizontal="right" vertical="center" wrapText="1"/>
    </xf>
    <xf numFmtId="0" fontId="2" fillId="36" borderId="10" xfId="0" applyFont="1" applyFill="1" applyBorder="1" applyAlignment="1">
      <alignment vertical="center" wrapText="1"/>
    </xf>
    <xf numFmtId="0" fontId="2" fillId="0" borderId="10" xfId="0" applyFont="1" applyFill="1" applyBorder="1" applyAlignment="1">
      <alignment horizontal="right" vertical="center" wrapText="1" readingOrder="2"/>
    </xf>
    <xf numFmtId="0" fontId="2" fillId="0" borderId="12" xfId="0" applyFont="1" applyBorder="1" applyAlignment="1">
      <alignment wrapText="1" readingOrder="2"/>
    </xf>
    <xf numFmtId="0" fontId="8" fillId="0" borderId="10" xfId="0" applyFont="1" applyBorder="1" applyAlignment="1">
      <alignment vertical="center" wrapText="1" readingOrder="2"/>
    </xf>
    <xf numFmtId="0" fontId="2" fillId="36"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0" fontId="56" fillId="0" borderId="10" xfId="0" applyFont="1" applyFill="1" applyBorder="1" applyAlignment="1">
      <alignment horizontal="right" vertical="center" wrapText="1" readingOrder="2"/>
    </xf>
    <xf numFmtId="0" fontId="2" fillId="0" borderId="12" xfId="0" applyFont="1" applyBorder="1" applyAlignment="1">
      <alignment vertical="center" wrapText="1" readingOrder="2"/>
    </xf>
    <xf numFmtId="0" fontId="8" fillId="0" borderId="10" xfId="0" applyFont="1" applyFill="1" applyBorder="1" applyAlignment="1">
      <alignment wrapText="1"/>
    </xf>
    <xf numFmtId="0" fontId="3" fillId="0" borderId="10" xfId="39" applyNumberFormat="1" applyFont="1" applyFill="1" applyBorder="1" applyAlignment="1" applyProtection="1">
      <alignment horizontal="left" vertical="center" wrapText="1" readingOrder="2"/>
      <protection/>
    </xf>
    <xf numFmtId="0" fontId="9" fillId="0" borderId="14" xfId="0" applyNumberFormat="1" applyFont="1" applyFill="1" applyBorder="1" applyAlignment="1">
      <alignment horizontal="center" vertical="center" wrapText="1"/>
    </xf>
    <xf numFmtId="0" fontId="3" fillId="0" borderId="13" xfId="39" applyNumberFormat="1" applyFont="1" applyFill="1" applyBorder="1" applyAlignment="1" applyProtection="1">
      <alignment horizontal="left" vertical="center" wrapText="1" readingOrder="2"/>
      <protection/>
    </xf>
    <xf numFmtId="0" fontId="2" fillId="0" borderId="13" xfId="0" applyFont="1" applyBorder="1" applyAlignment="1">
      <alignment horizontal="center" vertical="center" wrapText="1"/>
    </xf>
    <xf numFmtId="0" fontId="2" fillId="0" borderId="10" xfId="0" applyFont="1" applyFill="1" applyBorder="1" applyAlignment="1">
      <alignment vertical="top" wrapText="1" readingOrder="2"/>
    </xf>
    <xf numFmtId="0" fontId="2" fillId="0" borderId="10" xfId="0" applyFont="1" applyBorder="1" applyAlignment="1">
      <alignment vertical="top" wrapText="1" readingOrder="2"/>
    </xf>
    <xf numFmtId="0" fontId="8" fillId="0" borderId="10" xfId="0" applyFont="1" applyBorder="1" applyAlignment="1">
      <alignment vertical="top" wrapText="1" readingOrder="2"/>
    </xf>
    <xf numFmtId="0" fontId="3" fillId="0" borderId="10" xfId="0" applyFont="1" applyBorder="1" applyAlignment="1">
      <alignment readingOrder="1"/>
    </xf>
    <xf numFmtId="41" fontId="3" fillId="0" borderId="10" xfId="0" applyNumberFormat="1" applyFont="1" applyBorder="1" applyAlignment="1">
      <alignment horizontal="right" vertical="top" readingOrder="1"/>
    </xf>
    <xf numFmtId="3" fontId="3" fillId="0" borderId="10" xfId="0" applyNumberFormat="1" applyFont="1" applyBorder="1" applyAlignment="1">
      <alignment horizontal="right" vertical="top" readingOrder="1"/>
    </xf>
    <xf numFmtId="0" fontId="3" fillId="0" borderId="10" xfId="0" applyFont="1" applyBorder="1" applyAlignment="1">
      <alignment horizontal="right" vertical="top" readingOrder="2"/>
    </xf>
    <xf numFmtId="0" fontId="3" fillId="0" borderId="10" xfId="0" applyFont="1" applyBorder="1" applyAlignment="1">
      <alignment horizontal="right" vertical="center" wrapText="1" readingOrder="2"/>
    </xf>
    <xf numFmtId="0" fontId="3" fillId="0" borderId="10" xfId="0" applyFont="1" applyBorder="1" applyAlignment="1">
      <alignment horizontal="right" vertical="top" readingOrder="1"/>
    </xf>
    <xf numFmtId="41" fontId="3" fillId="0" borderId="10" xfId="0" applyNumberFormat="1" applyFont="1" applyBorder="1" applyAlignment="1">
      <alignment horizontal="right" vertical="center" readingOrder="1"/>
    </xf>
    <xf numFmtId="0" fontId="9" fillId="35" borderId="10" xfId="0" applyFont="1" applyFill="1" applyBorder="1" applyAlignment="1">
      <alignment horizontal="center" vertical="top" wrapText="1" readingOrder="1"/>
    </xf>
    <xf numFmtId="41" fontId="9" fillId="35" borderId="10" xfId="0" applyNumberFormat="1" applyFont="1" applyFill="1" applyBorder="1" applyAlignment="1">
      <alignment horizontal="right" vertical="top" readingOrder="1"/>
    </xf>
    <xf numFmtId="0" fontId="3" fillId="35" borderId="10" xfId="0" applyFont="1" applyFill="1" applyBorder="1" applyAlignment="1">
      <alignment readingOrder="1"/>
    </xf>
    <xf numFmtId="0" fontId="9" fillId="34" borderId="10" xfId="0" applyFont="1" applyFill="1" applyBorder="1" applyAlignment="1">
      <alignment horizontal="center" vertical="top" readingOrder="1"/>
    </xf>
    <xf numFmtId="0" fontId="3" fillId="0" borderId="10" xfId="0" applyFont="1" applyBorder="1" applyAlignment="1">
      <alignment horizontal="justify" vertical="center" wrapText="1" readingOrder="2"/>
    </xf>
    <xf numFmtId="0" fontId="3" fillId="0" borderId="10" xfId="0" applyFont="1" applyBorder="1" applyAlignment="1">
      <alignment horizontal="justify" vertical="center" wrapText="1" readingOrder="1"/>
    </xf>
    <xf numFmtId="0" fontId="3" fillId="0" borderId="10" xfId="0" applyFont="1" applyBorder="1" applyAlignment="1">
      <alignment horizontal="right" vertical="top" wrapText="1" readingOrder="2"/>
    </xf>
    <xf numFmtId="0" fontId="9" fillId="35" borderId="10" xfId="0" applyFont="1" applyFill="1" applyBorder="1" applyAlignment="1">
      <alignment horizontal="right" vertical="top" readingOrder="1"/>
    </xf>
    <xf numFmtId="0" fontId="9" fillId="34" borderId="10" xfId="0" applyFont="1" applyFill="1" applyBorder="1" applyAlignment="1">
      <alignment horizontal="center" vertical="top" wrapText="1" readingOrder="1"/>
    </xf>
    <xf numFmtId="0" fontId="9" fillId="34" borderId="10" xfId="0" applyFont="1" applyFill="1" applyBorder="1" applyAlignment="1">
      <alignment horizontal="right" vertical="top" wrapText="1" readingOrder="1"/>
    </xf>
    <xf numFmtId="0" fontId="16" fillId="34" borderId="10" xfId="0" applyFont="1" applyFill="1" applyBorder="1" applyAlignment="1">
      <alignment wrapText="1" readingOrder="1"/>
    </xf>
    <xf numFmtId="0" fontId="3" fillId="0" borderId="10" xfId="0" applyFont="1" applyBorder="1" applyAlignment="1">
      <alignment horizontal="right" vertical="center" readingOrder="2"/>
    </xf>
    <xf numFmtId="177" fontId="8" fillId="38" borderId="10" xfId="33" applyNumberFormat="1" applyFont="1" applyFill="1" applyBorder="1" applyAlignment="1">
      <alignment horizontal="right" vertical="top" wrapText="1"/>
    </xf>
    <xf numFmtId="177" fontId="8" fillId="39" borderId="10" xfId="33" applyNumberFormat="1" applyFont="1" applyFill="1" applyBorder="1" applyAlignment="1">
      <alignment horizontal="right" vertical="top" wrapText="1"/>
    </xf>
    <xf numFmtId="0" fontId="3" fillId="0" borderId="15" xfId="0" applyFont="1" applyBorder="1" applyAlignment="1">
      <alignment horizontal="right" vertical="top" readingOrder="1"/>
    </xf>
    <xf numFmtId="0" fontId="3" fillId="0" borderId="14" xfId="0" applyFont="1" applyBorder="1" applyAlignment="1">
      <alignment horizontal="right" vertical="top" readingOrder="1"/>
    </xf>
    <xf numFmtId="0" fontId="3" fillId="0" borderId="16" xfId="0" applyFont="1" applyBorder="1" applyAlignment="1">
      <alignment readingOrder="1"/>
    </xf>
    <xf numFmtId="0" fontId="3" fillId="0" borderId="17" xfId="0" applyFont="1" applyBorder="1" applyAlignment="1">
      <alignment readingOrder="1"/>
    </xf>
    <xf numFmtId="0" fontId="3" fillId="0" borderId="18" xfId="0" applyFont="1" applyBorder="1" applyAlignment="1">
      <alignment readingOrder="1"/>
    </xf>
    <xf numFmtId="0" fontId="3" fillId="0" borderId="0" xfId="0" applyFont="1" applyBorder="1" applyAlignment="1">
      <alignment readingOrder="1"/>
    </xf>
    <xf numFmtId="0" fontId="3" fillId="0" borderId="10" xfId="0" applyFont="1" applyBorder="1" applyAlignment="1">
      <alignment horizontal="center" vertical="top" readingOrder="1"/>
    </xf>
    <xf numFmtId="0" fontId="2" fillId="0" borderId="10" xfId="0" applyFont="1" applyBorder="1" applyAlignment="1">
      <alignment horizontal="right" vertical="center" wrapText="1" readingOrder="2"/>
    </xf>
    <xf numFmtId="10" fontId="56" fillId="0" borderId="13" xfId="33" applyNumberFormat="1" applyFont="1" applyFill="1" applyBorder="1" applyAlignment="1">
      <alignment vertical="center" wrapText="1"/>
    </xf>
    <xf numFmtId="10" fontId="3" fillId="0" borderId="10" xfId="0" applyNumberFormat="1" applyFont="1" applyBorder="1" applyAlignment="1">
      <alignment horizontal="right" vertical="top" readingOrder="1"/>
    </xf>
    <xf numFmtId="0" fontId="3" fillId="0" borderId="10" xfId="0" applyFont="1" applyBorder="1" applyAlignment="1">
      <alignment horizontal="right" vertical="center" wrapText="1" readingOrder="2"/>
    </xf>
    <xf numFmtId="0" fontId="8" fillId="0" borderId="10" xfId="0" applyFont="1" applyBorder="1" applyAlignment="1">
      <alignment horizontal="right" vertical="center" wrapText="1" readingOrder="2"/>
    </xf>
    <xf numFmtId="0" fontId="8" fillId="35" borderId="10" xfId="0" applyFont="1" applyFill="1" applyBorder="1" applyAlignment="1">
      <alignment horizontal="right" wrapText="1" readingOrder="2"/>
    </xf>
    <xf numFmtId="0" fontId="3" fillId="36" borderId="10" xfId="0" applyFont="1" applyFill="1" applyBorder="1" applyAlignment="1">
      <alignment horizontal="right" vertical="center" wrapText="1" readingOrder="1"/>
    </xf>
    <xf numFmtId="0" fontId="9" fillId="0" borderId="0" xfId="0" applyNumberFormat="1" applyFont="1" applyFill="1" applyBorder="1" applyAlignment="1">
      <alignment horizontal="center" vertical="center" wrapText="1"/>
    </xf>
    <xf numFmtId="177" fontId="2" fillId="0" borderId="0" xfId="33" applyNumberFormat="1" applyFont="1" applyFill="1" applyBorder="1" applyAlignment="1">
      <alignment horizontal="center" vertical="center" wrapText="1"/>
    </xf>
    <xf numFmtId="3" fontId="9" fillId="7" borderId="19" xfId="0" applyNumberFormat="1" applyFont="1" applyFill="1" applyBorder="1" applyAlignment="1">
      <alignment horizontal="center" vertical="center" wrapText="1"/>
    </xf>
    <xf numFmtId="3" fontId="9" fillId="34" borderId="20"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177" fontId="8" fillId="0" borderId="0" xfId="33" applyNumberFormat="1" applyFont="1" applyFill="1" applyBorder="1" applyAlignment="1">
      <alignment horizontal="right" vertical="center" wrapText="1"/>
    </xf>
    <xf numFmtId="177" fontId="8" fillId="35" borderId="16" xfId="33" applyNumberFormat="1" applyFont="1" applyFill="1" applyBorder="1" applyAlignment="1">
      <alignment horizontal="centerContinuous" vertical="center" wrapText="1"/>
    </xf>
    <xf numFmtId="3" fontId="9" fillId="38" borderId="21" xfId="0" applyNumberFormat="1" applyFont="1" applyFill="1" applyBorder="1" applyAlignment="1">
      <alignment horizontal="center" vertical="center" wrapText="1"/>
    </xf>
    <xf numFmtId="3" fontId="9" fillId="38" borderId="19" xfId="0" applyNumberFormat="1" applyFont="1" applyFill="1" applyBorder="1" applyAlignment="1">
      <alignment horizontal="center" vertical="center" wrapText="1"/>
    </xf>
    <xf numFmtId="3" fontId="9" fillId="39" borderId="20" xfId="0" applyNumberFormat="1"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58" fillId="34" borderId="23"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177" fontId="8" fillId="7" borderId="24" xfId="33" applyNumberFormat="1" applyFont="1" applyFill="1" applyBorder="1" applyAlignment="1">
      <alignment horizontal="right" vertical="center" wrapText="1"/>
    </xf>
    <xf numFmtId="0" fontId="0" fillId="7" borderId="10" xfId="0" applyFill="1" applyBorder="1" applyAlignment="1">
      <alignment vertical="center" wrapText="1"/>
    </xf>
    <xf numFmtId="177" fontId="8" fillId="34" borderId="25" xfId="33" applyNumberFormat="1" applyFont="1" applyFill="1" applyBorder="1" applyAlignment="1">
      <alignment horizontal="right" vertical="center" wrapText="1"/>
    </xf>
    <xf numFmtId="0" fontId="0" fillId="34" borderId="26" xfId="0" applyFill="1" applyBorder="1" applyAlignment="1">
      <alignment vertical="center" wrapText="1"/>
    </xf>
    <xf numFmtId="177" fontId="8" fillId="38" borderId="24" xfId="33" applyNumberFormat="1" applyFont="1" applyFill="1" applyBorder="1" applyAlignment="1">
      <alignment horizontal="right" vertical="center" wrapText="1"/>
    </xf>
    <xf numFmtId="0" fontId="0" fillId="0" borderId="10" xfId="0" applyBorder="1" applyAlignment="1">
      <alignment vertical="center" wrapText="1"/>
    </xf>
    <xf numFmtId="177" fontId="8" fillId="39" borderId="25" xfId="33" applyNumberFormat="1" applyFont="1" applyFill="1" applyBorder="1" applyAlignment="1">
      <alignment horizontal="right" vertical="center" wrapText="1"/>
    </xf>
    <xf numFmtId="0" fontId="0" fillId="39" borderId="26" xfId="0" applyFill="1" applyBorder="1" applyAlignment="1">
      <alignment vertical="center" wrapText="1"/>
    </xf>
    <xf numFmtId="0" fontId="17" fillId="32" borderId="13" xfId="33" applyNumberFormat="1" applyFont="1" applyFill="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9" fillId="36" borderId="13" xfId="0" applyNumberFormat="1" applyFont="1" applyFill="1" applyBorder="1" applyAlignment="1">
      <alignment horizontal="right" vertical="center" wrapText="1"/>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10" fillId="40" borderId="13" xfId="0" applyFont="1" applyFill="1" applyBorder="1" applyAlignment="1">
      <alignment horizontal="center" vertical="center" wrapText="1"/>
    </xf>
    <xf numFmtId="0" fontId="60" fillId="0" borderId="11" xfId="0" applyFont="1" applyBorder="1" applyAlignment="1">
      <alignment horizontal="center" vertical="center" wrapText="1"/>
    </xf>
    <xf numFmtId="0" fontId="0" fillId="0" borderId="12" xfId="0" applyBorder="1" applyAlignment="1">
      <alignment horizontal="center" vertical="center" wrapText="1"/>
    </xf>
    <xf numFmtId="177" fontId="8" fillId="35" borderId="13" xfId="33" applyNumberFormat="1" applyFont="1" applyFill="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9" fillId="35" borderId="10" xfId="0" applyFont="1" applyFill="1" applyBorder="1" applyAlignment="1">
      <alignment horizontal="right" vertical="top" readingOrder="1"/>
    </xf>
    <xf numFmtId="0" fontId="16" fillId="35" borderId="10" xfId="0" applyFont="1" applyFill="1" applyBorder="1" applyAlignment="1">
      <alignment horizontal="right" vertical="top" readingOrder="1"/>
    </xf>
    <xf numFmtId="0" fontId="16" fillId="35" borderId="10" xfId="0" applyFont="1" applyFill="1" applyBorder="1" applyAlignment="1">
      <alignment horizontal="right" readingOrder="1"/>
    </xf>
    <xf numFmtId="0" fontId="9" fillId="34" borderId="13" xfId="0" applyFont="1" applyFill="1" applyBorder="1" applyAlignment="1">
      <alignment horizontal="right" vertical="top" readingOrder="1"/>
    </xf>
    <xf numFmtId="0" fontId="0" fillId="0" borderId="11" xfId="0" applyBorder="1" applyAlignment="1">
      <alignment readingOrder="1"/>
    </xf>
    <xf numFmtId="0" fontId="0" fillId="0" borderId="12" xfId="0" applyBorder="1" applyAlignment="1">
      <alignment readingOrder="1"/>
    </xf>
    <xf numFmtId="177" fontId="8" fillId="38" borderId="10" xfId="33" applyNumberFormat="1" applyFont="1" applyFill="1" applyBorder="1" applyAlignment="1">
      <alignment horizontal="right" vertical="top" wrapText="1"/>
    </xf>
    <xf numFmtId="0" fontId="16" fillId="38" borderId="10" xfId="0" applyFont="1" applyFill="1" applyBorder="1" applyAlignment="1">
      <alignment horizontal="right" vertical="top" wrapText="1"/>
    </xf>
    <xf numFmtId="0" fontId="8" fillId="34" borderId="13" xfId="0" applyFont="1" applyFill="1" applyBorder="1" applyAlignment="1">
      <alignment horizontal="center" vertical="center"/>
    </xf>
    <xf numFmtId="0" fontId="0" fillId="0" borderId="11" xfId="0" applyBorder="1" applyAlignment="1">
      <alignment horizontal="center" vertical="center"/>
    </xf>
    <xf numFmtId="0" fontId="9" fillId="35" borderId="10" xfId="0" applyFont="1" applyFill="1" applyBorder="1" applyAlignment="1">
      <alignment horizontal="right" wrapText="1" readingOrder="1"/>
    </xf>
    <xf numFmtId="0" fontId="16" fillId="35" borderId="10" xfId="0" applyFont="1" applyFill="1" applyBorder="1" applyAlignment="1">
      <alignment horizontal="right" wrapText="1" readingOrder="1"/>
    </xf>
    <xf numFmtId="0" fontId="0" fillId="0" borderId="11" xfId="0" applyBorder="1" applyAlignment="1">
      <alignment horizontal="center" vertical="center" wrapText="1"/>
    </xf>
    <xf numFmtId="0" fontId="8" fillId="0" borderId="0" xfId="0" applyFont="1" applyFill="1" applyBorder="1" applyAlignment="1">
      <alignment vertical="center" wrapText="1"/>
    </xf>
    <xf numFmtId="0" fontId="0" fillId="0" borderId="0" xfId="0" applyFill="1" applyBorder="1" applyAlignment="1">
      <alignment vertical="center" wrapText="1"/>
    </xf>
    <xf numFmtId="177" fontId="8" fillId="38" borderId="22" xfId="33" applyNumberFormat="1" applyFont="1" applyFill="1" applyBorder="1" applyAlignment="1">
      <alignment horizontal="right" vertical="center" wrapText="1"/>
    </xf>
    <xf numFmtId="0" fontId="0" fillId="0" borderId="23" xfId="0" applyBorder="1" applyAlignment="1">
      <alignment vertical="center" wrapText="1"/>
    </xf>
    <xf numFmtId="0" fontId="8" fillId="34" borderId="11" xfId="0" applyFont="1" applyFill="1" applyBorder="1" applyAlignment="1">
      <alignment horizontal="center" vertical="center" wrapText="1"/>
    </xf>
    <xf numFmtId="177" fontId="8" fillId="39" borderId="10" xfId="33" applyNumberFormat="1" applyFont="1" applyFill="1" applyBorder="1" applyAlignment="1">
      <alignment horizontal="right" vertical="top" wrapText="1"/>
    </xf>
    <xf numFmtId="0" fontId="16" fillId="39" borderId="10" xfId="0" applyFont="1" applyFill="1" applyBorder="1" applyAlignment="1">
      <alignment horizontal="right" vertical="top" wrapText="1"/>
    </xf>
    <xf numFmtId="177" fontId="8" fillId="35" borderId="13" xfId="33" applyNumberFormat="1" applyFont="1" applyFill="1" applyBorder="1" applyAlignment="1">
      <alignment horizontal="center" vertical="center"/>
    </xf>
    <xf numFmtId="177" fontId="8" fillId="35" borderId="13" xfId="33" applyNumberFormat="1" applyFont="1" applyFill="1" applyBorder="1" applyAlignment="1">
      <alignment horizontal="center" vertical="center" wrapText="1"/>
    </xf>
  </cellXfs>
  <cellStyles count="55">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2" xfId="34"/>
    <cellStyle name="Comma 2 2" xfId="35"/>
    <cellStyle name="Comma 3" xfId="36"/>
    <cellStyle name="Currency" xfId="37"/>
    <cellStyle name="MS_Hebrew" xfId="38"/>
    <cellStyle name="Normal 2" xfId="39"/>
    <cellStyle name="Percent" xfId="40"/>
    <cellStyle name="Percent 2" xfId="41"/>
    <cellStyle name="הדגשה1" xfId="42"/>
    <cellStyle name="הדגשה2" xfId="43"/>
    <cellStyle name="הדגשה3" xfId="44"/>
    <cellStyle name="הדגשה4" xfId="45"/>
    <cellStyle name="הדגשה5" xfId="46"/>
    <cellStyle name="הדגשה6" xfId="47"/>
    <cellStyle name="Hyperlink" xfId="48"/>
    <cellStyle name="Followed Hyperlink" xfId="49"/>
    <cellStyle name="הערה" xfId="50"/>
    <cellStyle name="חישוב" xfId="51"/>
    <cellStyle name="טוב" xfId="52"/>
    <cellStyle name="טקסט אזהרה" xfId="53"/>
    <cellStyle name="טקסט הסברי" xfId="54"/>
    <cellStyle name="כותרת" xfId="55"/>
    <cellStyle name="כותרת 1" xfId="56"/>
    <cellStyle name="כותרת 2" xfId="57"/>
    <cellStyle name="כותרת 3" xfId="58"/>
    <cellStyle name="כותרת 4" xfId="59"/>
    <cellStyle name="Currency [0]" xfId="60"/>
    <cellStyle name="ניטראלי" xfId="61"/>
    <cellStyle name="סה&quot;כ" xfId="62"/>
    <cellStyle name="פלט" xfId="63"/>
    <cellStyle name="Comma [0]" xfId="64"/>
    <cellStyle name="קלט" xfId="65"/>
    <cellStyle name="רע" xfId="66"/>
    <cellStyle name="תא מסומן" xfId="67"/>
    <cellStyle name="תא מקושר"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45"/>
  <sheetViews>
    <sheetView rightToLeft="1" tabSelected="1" view="pageBreakPreview" zoomScale="80" zoomScaleNormal="75" zoomScaleSheetLayoutView="80" workbookViewId="0" topLeftCell="A1">
      <pane ySplit="3" topLeftCell="A4" activePane="bottomLeft" state="frozen"/>
      <selection pane="topLeft" activeCell="A3" sqref="A3"/>
      <selection pane="bottomLeft" activeCell="H8" sqref="H8"/>
    </sheetView>
  </sheetViews>
  <sheetFormatPr defaultColWidth="9.140625" defaultRowHeight="15"/>
  <cols>
    <col min="1" max="1" width="11.00390625" style="27" customWidth="1"/>
    <col min="2" max="2" width="54.140625" style="3" customWidth="1"/>
    <col min="3" max="3" width="7.140625" style="28" customWidth="1"/>
    <col min="4" max="4" width="18.28125" style="29" customWidth="1"/>
    <col min="5" max="5" width="10.421875" style="33" bestFit="1" customWidth="1"/>
    <col min="6" max="6" width="13.8515625" style="30" customWidth="1"/>
    <col min="7" max="7" width="10.8515625" style="3" customWidth="1"/>
    <col min="8" max="8" width="30.28125" style="3" customWidth="1"/>
    <col min="9" max="16384" width="9.00390625" style="3" customWidth="1"/>
  </cols>
  <sheetData>
    <row r="2" spans="1:8" ht="15.75">
      <c r="A2" s="34"/>
      <c r="B2" s="35"/>
      <c r="C2" s="36"/>
      <c r="D2" s="37"/>
      <c r="E2" s="38"/>
      <c r="F2" s="39"/>
      <c r="G2" s="35"/>
      <c r="H2" s="35"/>
    </row>
    <row r="3" spans="1:8" ht="23.25">
      <c r="A3" s="2" t="s">
        <v>147</v>
      </c>
      <c r="B3" s="141" t="s">
        <v>149</v>
      </c>
      <c r="C3" s="142"/>
      <c r="D3" s="142"/>
      <c r="E3" s="142"/>
      <c r="F3" s="142"/>
      <c r="G3" s="142"/>
      <c r="H3" s="143"/>
    </row>
    <row r="4" spans="1:8" s="9" customFormat="1" ht="47.25">
      <c r="A4" s="4" t="s">
        <v>146</v>
      </c>
      <c r="B4" s="5" t="s">
        <v>6</v>
      </c>
      <c r="C4" s="6" t="s">
        <v>1</v>
      </c>
      <c r="D4" s="7" t="s">
        <v>2</v>
      </c>
      <c r="E4" s="32" t="s">
        <v>0</v>
      </c>
      <c r="F4" s="8" t="s">
        <v>3</v>
      </c>
      <c r="G4" s="7" t="s">
        <v>7</v>
      </c>
      <c r="H4" s="7" t="s">
        <v>8</v>
      </c>
    </row>
    <row r="5" spans="1:8" s="9" customFormat="1" ht="93.75" customHeight="1">
      <c r="A5" s="138" t="s">
        <v>120</v>
      </c>
      <c r="B5" s="139"/>
      <c r="C5" s="139"/>
      <c r="D5" s="139"/>
      <c r="E5" s="139"/>
      <c r="F5" s="139"/>
      <c r="G5" s="139"/>
      <c r="H5" s="140"/>
    </row>
    <row r="6" spans="1:8" ht="22.5" customHeight="1">
      <c r="A6" s="135" t="s">
        <v>148</v>
      </c>
      <c r="B6" s="136"/>
      <c r="C6" s="136"/>
      <c r="D6" s="136"/>
      <c r="E6" s="136"/>
      <c r="F6" s="136"/>
      <c r="G6" s="136"/>
      <c r="H6" s="137"/>
    </row>
    <row r="7" spans="1:8" ht="15.75">
      <c r="A7" s="86">
        <v>35.01</v>
      </c>
      <c r="B7" s="150" t="s">
        <v>190</v>
      </c>
      <c r="C7" s="151"/>
      <c r="D7" s="151"/>
      <c r="E7" s="151"/>
      <c r="F7" s="151"/>
      <c r="G7" s="151"/>
      <c r="H7" s="152"/>
    </row>
    <row r="8" spans="1:8" ht="31.5">
      <c r="A8" s="103" t="s">
        <v>152</v>
      </c>
      <c r="B8" s="80" t="s">
        <v>151</v>
      </c>
      <c r="C8" s="79" t="s">
        <v>5</v>
      </c>
      <c r="D8" s="78">
        <v>1</v>
      </c>
      <c r="E8" s="77">
        <v>30000</v>
      </c>
      <c r="F8" s="77">
        <f aca="true" t="shared" si="0" ref="F8:F13">E8*D8</f>
        <v>30000</v>
      </c>
      <c r="G8" s="76"/>
      <c r="H8" s="76"/>
    </row>
    <row r="9" spans="1:8" ht="78.75">
      <c r="A9" s="103" t="s">
        <v>154</v>
      </c>
      <c r="B9" s="80" t="s">
        <v>153</v>
      </c>
      <c r="C9" s="79" t="s">
        <v>51</v>
      </c>
      <c r="D9" s="78">
        <v>20</v>
      </c>
      <c r="E9" s="77">
        <v>220</v>
      </c>
      <c r="F9" s="77">
        <f t="shared" si="0"/>
        <v>4400</v>
      </c>
      <c r="G9" s="76"/>
      <c r="H9" s="76"/>
    </row>
    <row r="10" spans="1:8" ht="15.75">
      <c r="A10" s="103" t="s">
        <v>156</v>
      </c>
      <c r="B10" s="80" t="s">
        <v>155</v>
      </c>
      <c r="C10" s="79" t="s">
        <v>51</v>
      </c>
      <c r="D10" s="78">
        <v>5</v>
      </c>
      <c r="E10" s="82">
        <v>220</v>
      </c>
      <c r="F10" s="77">
        <f t="shared" si="0"/>
        <v>1100</v>
      </c>
      <c r="G10" s="76"/>
      <c r="H10" s="76"/>
    </row>
    <row r="11" spans="1:8" ht="31.5">
      <c r="A11" s="103" t="s">
        <v>158</v>
      </c>
      <c r="B11" s="80" t="s">
        <v>157</v>
      </c>
      <c r="C11" s="79" t="s">
        <v>51</v>
      </c>
      <c r="D11" s="78">
        <v>5</v>
      </c>
      <c r="E11" s="77">
        <v>2300</v>
      </c>
      <c r="F11" s="77">
        <f t="shared" si="0"/>
        <v>11500</v>
      </c>
      <c r="G11" s="76"/>
      <c r="H11" s="76"/>
    </row>
    <row r="12" spans="1:8" ht="31.5">
      <c r="A12" s="103" t="s">
        <v>160</v>
      </c>
      <c r="B12" s="80" t="s">
        <v>159</v>
      </c>
      <c r="C12" s="79" t="s">
        <v>51</v>
      </c>
      <c r="D12" s="78">
        <v>3</v>
      </c>
      <c r="E12" s="77">
        <v>2500</v>
      </c>
      <c r="F12" s="77">
        <f t="shared" si="0"/>
        <v>7500</v>
      </c>
      <c r="G12" s="76"/>
      <c r="H12" s="76"/>
    </row>
    <row r="13" spans="1:8" ht="94.5">
      <c r="A13" s="103" t="s">
        <v>191</v>
      </c>
      <c r="B13" s="80" t="s">
        <v>161</v>
      </c>
      <c r="C13" s="79" t="s">
        <v>46</v>
      </c>
      <c r="D13" s="78">
        <v>1300</v>
      </c>
      <c r="E13" s="77">
        <v>15</v>
      </c>
      <c r="F13" s="77">
        <f t="shared" si="0"/>
        <v>19500</v>
      </c>
      <c r="G13" s="76"/>
      <c r="H13" s="76"/>
    </row>
    <row r="14" spans="1:8" ht="15.75">
      <c r="A14" s="83" t="s">
        <v>4</v>
      </c>
      <c r="B14" s="147" t="str">
        <f>A6</f>
        <v>פרק 35-  התקנה והתממשקות מערכות בקרה מבנה למערכות בקרה קיימות </v>
      </c>
      <c r="C14" s="149"/>
      <c r="D14" s="149"/>
      <c r="E14" s="149"/>
      <c r="F14" s="84">
        <f>SUM(F8:F13)</f>
        <v>74000</v>
      </c>
      <c r="G14" s="85"/>
      <c r="H14" s="85"/>
    </row>
    <row r="15" spans="1:8" ht="15.75">
      <c r="A15" s="86">
        <v>35.02</v>
      </c>
      <c r="B15" s="150" t="s">
        <v>162</v>
      </c>
      <c r="C15" s="151"/>
      <c r="D15" s="151"/>
      <c r="E15" s="151"/>
      <c r="F15" s="151"/>
      <c r="G15" s="151"/>
      <c r="H15" s="152"/>
    </row>
    <row r="16" spans="1:8" ht="78.75">
      <c r="A16" s="103" t="s">
        <v>163</v>
      </c>
      <c r="B16" s="80" t="s">
        <v>164</v>
      </c>
      <c r="C16" s="79" t="s">
        <v>46</v>
      </c>
      <c r="D16" s="78">
        <v>80</v>
      </c>
      <c r="E16" s="78">
        <v>170</v>
      </c>
      <c r="F16" s="78">
        <f aca="true" t="shared" si="1" ref="F16:F22">E16*D16</f>
        <v>13600</v>
      </c>
      <c r="G16" s="76"/>
      <c r="H16" s="76"/>
    </row>
    <row r="17" spans="1:8" ht="78.75">
      <c r="A17" s="103" t="s">
        <v>165</v>
      </c>
      <c r="B17" s="80" t="s">
        <v>166</v>
      </c>
      <c r="C17" s="79" t="s">
        <v>51</v>
      </c>
      <c r="D17" s="78">
        <v>1</v>
      </c>
      <c r="E17" s="77">
        <v>4500</v>
      </c>
      <c r="F17" s="77">
        <f t="shared" si="1"/>
        <v>4500</v>
      </c>
      <c r="G17" s="76"/>
      <c r="H17" s="76"/>
    </row>
    <row r="18" spans="1:8" ht="15.75">
      <c r="A18" s="103" t="s">
        <v>167</v>
      </c>
      <c r="B18" s="80" t="s">
        <v>168</v>
      </c>
      <c r="C18" s="79" t="s">
        <v>51</v>
      </c>
      <c r="D18" s="78">
        <v>3</v>
      </c>
      <c r="E18" s="82">
        <v>350</v>
      </c>
      <c r="F18" s="77">
        <f t="shared" si="1"/>
        <v>1050</v>
      </c>
      <c r="G18" s="76"/>
      <c r="H18" s="76"/>
    </row>
    <row r="19" spans="1:8" ht="15.75">
      <c r="A19" s="103" t="s">
        <v>169</v>
      </c>
      <c r="B19" s="87" t="s">
        <v>170</v>
      </c>
      <c r="C19" s="79" t="s">
        <v>51</v>
      </c>
      <c r="D19" s="78">
        <v>6</v>
      </c>
      <c r="E19" s="82">
        <v>350</v>
      </c>
      <c r="F19" s="77">
        <f t="shared" si="1"/>
        <v>2100</v>
      </c>
      <c r="G19" s="76"/>
      <c r="H19" s="76"/>
    </row>
    <row r="20" spans="1:8" ht="31.5">
      <c r="A20" s="103" t="s">
        <v>171</v>
      </c>
      <c r="B20" s="88" t="s">
        <v>172</v>
      </c>
      <c r="C20" s="79" t="s">
        <v>51</v>
      </c>
      <c r="D20" s="78">
        <v>1</v>
      </c>
      <c r="E20" s="82">
        <v>150</v>
      </c>
      <c r="F20" s="77">
        <f t="shared" si="1"/>
        <v>150</v>
      </c>
      <c r="G20" s="76"/>
      <c r="H20" s="76"/>
    </row>
    <row r="21" spans="1:8" ht="31.5">
      <c r="A21" s="103" t="s">
        <v>173</v>
      </c>
      <c r="B21" s="89" t="s">
        <v>174</v>
      </c>
      <c r="C21" s="79" t="s">
        <v>9</v>
      </c>
      <c r="D21" s="78">
        <v>400</v>
      </c>
      <c r="E21" s="77">
        <v>8</v>
      </c>
      <c r="F21" s="77">
        <f t="shared" si="1"/>
        <v>3200</v>
      </c>
      <c r="G21" s="76"/>
      <c r="H21" s="76"/>
    </row>
    <row r="22" spans="1:8" ht="63">
      <c r="A22" s="103" t="s">
        <v>175</v>
      </c>
      <c r="B22" s="80" t="s">
        <v>176</v>
      </c>
      <c r="C22" s="79" t="s">
        <v>46</v>
      </c>
      <c r="D22" s="78">
        <v>100</v>
      </c>
      <c r="E22" s="77">
        <v>30</v>
      </c>
      <c r="F22" s="77">
        <f t="shared" si="1"/>
        <v>3000</v>
      </c>
      <c r="G22" s="76"/>
      <c r="H22" s="76"/>
    </row>
    <row r="23" spans="1:8" ht="15.75">
      <c r="A23" s="103" t="s">
        <v>177</v>
      </c>
      <c r="B23" s="80" t="s">
        <v>178</v>
      </c>
      <c r="C23" s="79" t="s">
        <v>51</v>
      </c>
      <c r="D23" s="81">
        <v>10</v>
      </c>
      <c r="E23" s="77">
        <v>25</v>
      </c>
      <c r="F23" s="77">
        <f>E23*D23</f>
        <v>250</v>
      </c>
      <c r="G23" s="76"/>
      <c r="H23" s="76"/>
    </row>
    <row r="24" spans="1:8" ht="15.75">
      <c r="A24" s="90" t="s">
        <v>4</v>
      </c>
      <c r="B24" s="147" t="str">
        <f>B15</f>
        <v>תת פרק 02- ציוד קצה, נקודות ובקרים</v>
      </c>
      <c r="C24" s="148"/>
      <c r="D24" s="148"/>
      <c r="E24" s="148"/>
      <c r="F24" s="84">
        <f>SUM(F16:F23)</f>
        <v>27850</v>
      </c>
      <c r="G24" s="85"/>
      <c r="H24" s="85"/>
    </row>
    <row r="25" spans="1:8" ht="15.75">
      <c r="A25" s="91">
        <v>35.03</v>
      </c>
      <c r="B25" s="92" t="s">
        <v>179</v>
      </c>
      <c r="C25" s="93"/>
      <c r="D25" s="93"/>
      <c r="E25" s="93"/>
      <c r="F25" s="93"/>
      <c r="G25" s="92"/>
      <c r="H25" s="93"/>
    </row>
    <row r="26" spans="1:8" ht="63">
      <c r="A26" s="103" t="s">
        <v>180</v>
      </c>
      <c r="B26" s="80" t="s">
        <v>181</v>
      </c>
      <c r="C26" s="79" t="s">
        <v>46</v>
      </c>
      <c r="D26" s="78">
        <v>1300</v>
      </c>
      <c r="E26" s="77">
        <v>5</v>
      </c>
      <c r="F26" s="77">
        <f>E26*D26</f>
        <v>6500</v>
      </c>
      <c r="G26" s="76"/>
      <c r="H26" s="76"/>
    </row>
    <row r="27" spans="1:8" ht="15.75">
      <c r="A27" s="103" t="s">
        <v>182</v>
      </c>
      <c r="B27" s="87" t="s">
        <v>183</v>
      </c>
      <c r="C27" s="94" t="s">
        <v>5</v>
      </c>
      <c r="D27" s="78" t="s">
        <v>184</v>
      </c>
      <c r="E27" s="82">
        <v>5000</v>
      </c>
      <c r="F27" s="77">
        <f>E27*D27</f>
        <v>5000</v>
      </c>
      <c r="G27" s="76"/>
      <c r="H27" s="76"/>
    </row>
    <row r="28" spans="1:8" ht="31.5">
      <c r="A28" s="103" t="s">
        <v>185</v>
      </c>
      <c r="B28" s="107" t="s">
        <v>186</v>
      </c>
      <c r="C28" s="79" t="s">
        <v>5</v>
      </c>
      <c r="D28" s="78" t="s">
        <v>184</v>
      </c>
      <c r="E28" s="77">
        <v>1500</v>
      </c>
      <c r="F28" s="77">
        <f>E28*D28</f>
        <v>1500</v>
      </c>
      <c r="G28" s="76"/>
      <c r="H28" s="76"/>
    </row>
    <row r="29" spans="1:8" ht="63">
      <c r="A29" s="103" t="s">
        <v>192</v>
      </c>
      <c r="B29" s="74" t="s">
        <v>201</v>
      </c>
      <c r="C29" s="79" t="s">
        <v>121</v>
      </c>
      <c r="D29" s="78" t="s">
        <v>184</v>
      </c>
      <c r="E29" s="106">
        <v>0.045</v>
      </c>
      <c r="F29" s="77">
        <f>E29*D29</f>
        <v>0.045</v>
      </c>
      <c r="G29" s="76"/>
      <c r="H29" s="76"/>
    </row>
    <row r="30" spans="1:8" ht="15.75">
      <c r="A30" s="90" t="s">
        <v>4</v>
      </c>
      <c r="B30" s="157" t="str">
        <f>B25</f>
        <v>תת פרק 03 - בדיקות, הפעלה, הרצה, שרות ותעוד</v>
      </c>
      <c r="C30" s="158"/>
      <c r="D30" s="158"/>
      <c r="E30" s="158"/>
      <c r="F30" s="84">
        <f>SUM(F26:F29)</f>
        <v>13000.045</v>
      </c>
      <c r="G30" s="85"/>
      <c r="H30" s="85"/>
    </row>
    <row r="31" spans="1:8" ht="15.75">
      <c r="A31" s="97"/>
      <c r="B31" s="153" t="str">
        <f>B7</f>
        <v>תת פרק 01- ציוד מרכזי</v>
      </c>
      <c r="C31" s="154"/>
      <c r="D31" s="154"/>
      <c r="E31" s="154"/>
      <c r="F31" s="95">
        <f>F14</f>
        <v>74000</v>
      </c>
      <c r="G31" s="99"/>
      <c r="H31" s="100"/>
    </row>
    <row r="32" spans="1:8" ht="15.75">
      <c r="A32" s="98"/>
      <c r="B32" s="153" t="str">
        <f>B24</f>
        <v>תת פרק 02- ציוד קצה, נקודות ובקרים</v>
      </c>
      <c r="C32" s="154"/>
      <c r="D32" s="154"/>
      <c r="E32" s="154"/>
      <c r="F32" s="95">
        <f>F24</f>
        <v>27850</v>
      </c>
      <c r="G32" s="101"/>
      <c r="H32" s="102"/>
    </row>
    <row r="33" spans="1:8" ht="15.75">
      <c r="A33" s="98"/>
      <c r="B33" s="153" t="str">
        <f>B30</f>
        <v>תת פרק 03 - בדיקות, הפעלה, הרצה, שרות ותעוד</v>
      </c>
      <c r="C33" s="154"/>
      <c r="D33" s="154"/>
      <c r="E33" s="154"/>
      <c r="F33" s="95">
        <f>F30</f>
        <v>13000.045</v>
      </c>
      <c r="G33" s="101"/>
      <c r="H33" s="102"/>
    </row>
    <row r="34" spans="1:8" ht="15.75">
      <c r="A34" s="98"/>
      <c r="B34" s="153" t="s">
        <v>187</v>
      </c>
      <c r="C34" s="154"/>
      <c r="D34" s="154"/>
      <c r="E34" s="154"/>
      <c r="F34" s="95">
        <f>SUM(F31:F33)</f>
        <v>114850.045</v>
      </c>
      <c r="G34" s="101"/>
      <c r="H34" s="102"/>
    </row>
    <row r="35" spans="1:8" ht="15.75">
      <c r="A35" s="98"/>
      <c r="B35" s="153" t="s">
        <v>188</v>
      </c>
      <c r="C35" s="154"/>
      <c r="D35" s="154"/>
      <c r="E35" s="154"/>
      <c r="F35" s="95">
        <f>F34*0.17</f>
        <v>19524.50765</v>
      </c>
      <c r="G35" s="101"/>
      <c r="H35" s="102"/>
    </row>
    <row r="36" spans="1:8" ht="15.75">
      <c r="A36" s="98"/>
      <c r="B36" s="165" t="s">
        <v>189</v>
      </c>
      <c r="C36" s="166"/>
      <c r="D36" s="166"/>
      <c r="E36" s="166"/>
      <c r="F36" s="96">
        <f>F34+F35</f>
        <v>134374.55265</v>
      </c>
      <c r="G36" s="101"/>
      <c r="H36" s="102"/>
    </row>
    <row r="37" spans="1:8" ht="15" customHeight="1">
      <c r="A37" s="135" t="s">
        <v>150</v>
      </c>
      <c r="B37" s="136"/>
      <c r="C37" s="136"/>
      <c r="D37" s="136"/>
      <c r="E37" s="136"/>
      <c r="F37" s="136"/>
      <c r="G37" s="136"/>
      <c r="H37" s="137"/>
    </row>
    <row r="38" spans="1:8" ht="15.75">
      <c r="A38" s="23">
        <v>91.01</v>
      </c>
      <c r="B38" s="155" t="s">
        <v>27</v>
      </c>
      <c r="C38" s="156"/>
      <c r="D38" s="156"/>
      <c r="E38" s="156"/>
      <c r="F38" s="156"/>
      <c r="G38" s="145"/>
      <c r="H38" s="146"/>
    </row>
    <row r="39" spans="1:8" ht="47.25">
      <c r="A39" s="63" t="s">
        <v>133</v>
      </c>
      <c r="B39" s="104" t="s">
        <v>195</v>
      </c>
      <c r="C39" s="12">
        <v>1</v>
      </c>
      <c r="D39" s="18" t="s">
        <v>5</v>
      </c>
      <c r="E39" s="46">
        <v>27000</v>
      </c>
      <c r="F39" s="43">
        <f>E39*C39</f>
        <v>27000</v>
      </c>
      <c r="G39" s="14"/>
      <c r="H39" s="15"/>
    </row>
    <row r="40" spans="1:8" ht="78.75">
      <c r="A40" s="63" t="s">
        <v>64</v>
      </c>
      <c r="B40" s="104" t="s">
        <v>196</v>
      </c>
      <c r="C40" s="12">
        <v>1</v>
      </c>
      <c r="D40" s="18" t="s">
        <v>5</v>
      </c>
      <c r="E40" s="46">
        <v>27000</v>
      </c>
      <c r="F40" s="43">
        <f>E40*C40</f>
        <v>27000</v>
      </c>
      <c r="G40" s="14"/>
      <c r="H40" s="15"/>
    </row>
    <row r="41" spans="1:8" ht="63">
      <c r="A41" s="63" t="s">
        <v>134</v>
      </c>
      <c r="B41" s="60" t="s">
        <v>10</v>
      </c>
      <c r="C41" s="12">
        <v>18</v>
      </c>
      <c r="D41" s="18" t="s">
        <v>2</v>
      </c>
      <c r="E41" s="46">
        <v>650</v>
      </c>
      <c r="F41" s="43">
        <f aca="true" t="shared" si="2" ref="F41:F52">E41*C41</f>
        <v>11700</v>
      </c>
      <c r="G41" s="14"/>
      <c r="H41" s="41"/>
    </row>
    <row r="42" spans="1:8" ht="15.75">
      <c r="A42" s="63" t="s">
        <v>135</v>
      </c>
      <c r="B42" s="51" t="s">
        <v>11</v>
      </c>
      <c r="C42" s="12">
        <v>18</v>
      </c>
      <c r="D42" s="18" t="s">
        <v>2</v>
      </c>
      <c r="E42" s="46">
        <v>250</v>
      </c>
      <c r="F42" s="43">
        <f t="shared" si="2"/>
        <v>4500</v>
      </c>
      <c r="G42" s="14"/>
      <c r="H42" s="14"/>
    </row>
    <row r="43" spans="1:8" ht="94.5">
      <c r="A43" s="63" t="s">
        <v>136</v>
      </c>
      <c r="B43" s="51" t="s">
        <v>114</v>
      </c>
      <c r="C43" s="12">
        <v>16</v>
      </c>
      <c r="D43" s="1" t="s">
        <v>51</v>
      </c>
      <c r="E43" s="46">
        <v>1500</v>
      </c>
      <c r="F43" s="43">
        <f t="shared" si="2"/>
        <v>24000</v>
      </c>
      <c r="G43" s="14"/>
      <c r="H43" s="14"/>
    </row>
    <row r="44" spans="1:8" s="26" customFormat="1" ht="126">
      <c r="A44" s="63" t="s">
        <v>137</v>
      </c>
      <c r="B44" s="51" t="s">
        <v>204</v>
      </c>
      <c r="C44" s="12">
        <v>1</v>
      </c>
      <c r="D44" s="24" t="s">
        <v>5</v>
      </c>
      <c r="E44" s="47">
        <v>16000</v>
      </c>
      <c r="F44" s="43">
        <f t="shared" si="2"/>
        <v>16000</v>
      </c>
      <c r="G44" s="25"/>
      <c r="H44" s="15"/>
    </row>
    <row r="45" spans="1:8" s="26" customFormat="1" ht="32.25">
      <c r="A45" s="63" t="s">
        <v>138</v>
      </c>
      <c r="B45" s="66" t="s">
        <v>54</v>
      </c>
      <c r="C45" s="12">
        <v>1</v>
      </c>
      <c r="D45" s="1" t="s">
        <v>51</v>
      </c>
      <c r="E45" s="47">
        <v>2500</v>
      </c>
      <c r="F45" s="43">
        <f t="shared" si="2"/>
        <v>2500</v>
      </c>
      <c r="G45" s="25"/>
      <c r="H45" s="15"/>
    </row>
    <row r="46" spans="1:8" ht="31.5">
      <c r="A46" s="63" t="s">
        <v>139</v>
      </c>
      <c r="B46" s="62" t="s">
        <v>28</v>
      </c>
      <c r="C46" s="12">
        <v>1</v>
      </c>
      <c r="D46" s="13" t="s">
        <v>5</v>
      </c>
      <c r="E46" s="42">
        <v>20000</v>
      </c>
      <c r="F46" s="43">
        <f t="shared" si="2"/>
        <v>20000</v>
      </c>
      <c r="G46" s="14"/>
      <c r="H46" s="15"/>
    </row>
    <row r="47" spans="1:8" ht="31.5">
      <c r="A47" s="63" t="s">
        <v>140</v>
      </c>
      <c r="B47" s="62" t="s">
        <v>36</v>
      </c>
      <c r="C47" s="12">
        <v>1</v>
      </c>
      <c r="D47" s="13" t="s">
        <v>5</v>
      </c>
      <c r="E47" s="42">
        <v>10000</v>
      </c>
      <c r="F47" s="43">
        <f t="shared" si="2"/>
        <v>10000</v>
      </c>
      <c r="G47" s="14"/>
      <c r="H47" s="15"/>
    </row>
    <row r="48" spans="1:8" ht="47.25">
      <c r="A48" s="63" t="s">
        <v>141</v>
      </c>
      <c r="B48" s="62" t="s">
        <v>29</v>
      </c>
      <c r="C48" s="12">
        <v>2</v>
      </c>
      <c r="D48" s="1" t="s">
        <v>51</v>
      </c>
      <c r="E48" s="42">
        <v>2500</v>
      </c>
      <c r="F48" s="43">
        <f t="shared" si="2"/>
        <v>5000</v>
      </c>
      <c r="G48" s="14"/>
      <c r="H48" s="15"/>
    </row>
    <row r="49" spans="1:8" ht="47.25">
      <c r="A49" s="63" t="s">
        <v>142</v>
      </c>
      <c r="B49" s="62" t="s">
        <v>30</v>
      </c>
      <c r="C49" s="12">
        <v>15</v>
      </c>
      <c r="D49" s="1" t="s">
        <v>51</v>
      </c>
      <c r="E49" s="42">
        <v>3100</v>
      </c>
      <c r="F49" s="43">
        <f t="shared" si="2"/>
        <v>46500</v>
      </c>
      <c r="G49" s="14"/>
      <c r="H49" s="15"/>
    </row>
    <row r="50" spans="1:8" ht="47.25">
      <c r="A50" s="63" t="s">
        <v>143</v>
      </c>
      <c r="B50" s="62" t="s">
        <v>31</v>
      </c>
      <c r="C50" s="12">
        <v>1</v>
      </c>
      <c r="D50" s="1" t="s">
        <v>51</v>
      </c>
      <c r="E50" s="42">
        <v>6500</v>
      </c>
      <c r="F50" s="43">
        <f t="shared" si="2"/>
        <v>6500</v>
      </c>
      <c r="G50" s="14"/>
      <c r="H50" s="15"/>
    </row>
    <row r="51" spans="1:8" ht="15.75">
      <c r="A51" s="63" t="s">
        <v>144</v>
      </c>
      <c r="B51" s="62" t="s">
        <v>40</v>
      </c>
      <c r="C51" s="12">
        <v>1</v>
      </c>
      <c r="D51" s="13" t="s">
        <v>5</v>
      </c>
      <c r="E51" s="42">
        <v>3000</v>
      </c>
      <c r="F51" s="43">
        <f t="shared" si="2"/>
        <v>3000</v>
      </c>
      <c r="G51" s="14"/>
      <c r="H51" s="15"/>
    </row>
    <row r="52" spans="1:8" ht="31.5">
      <c r="A52" s="63" t="s">
        <v>145</v>
      </c>
      <c r="B52" s="62" t="s">
        <v>41</v>
      </c>
      <c r="C52" s="12">
        <v>1</v>
      </c>
      <c r="D52" s="13" t="s">
        <v>5</v>
      </c>
      <c r="E52" s="42">
        <v>2500</v>
      </c>
      <c r="F52" s="43">
        <f t="shared" si="2"/>
        <v>2500</v>
      </c>
      <c r="G52" s="14"/>
      <c r="H52" s="15"/>
    </row>
    <row r="53" spans="1:8" ht="15.75">
      <c r="A53" s="16" t="s">
        <v>4</v>
      </c>
      <c r="B53" s="144" t="str">
        <f>B38</f>
        <v>תת פרק 01- מערכת  ביטחון, טמ"ס, אינטרקום ובקרת כניסה</v>
      </c>
      <c r="C53" s="145"/>
      <c r="D53" s="145"/>
      <c r="E53" s="146"/>
      <c r="F53" s="44">
        <f>SUM(F39:F52)</f>
        <v>206200</v>
      </c>
      <c r="G53" s="17"/>
      <c r="H53" s="17"/>
    </row>
    <row r="54" spans="1:8" ht="15.75">
      <c r="A54" s="23">
        <v>91.02</v>
      </c>
      <c r="B54" s="155" t="s">
        <v>37</v>
      </c>
      <c r="C54" s="156"/>
      <c r="D54" s="156"/>
      <c r="E54" s="156"/>
      <c r="F54" s="156"/>
      <c r="G54" s="145"/>
      <c r="H54" s="146"/>
    </row>
    <row r="55" spans="1:8" ht="47.25">
      <c r="A55" s="63" t="s">
        <v>66</v>
      </c>
      <c r="B55" s="54" t="s">
        <v>197</v>
      </c>
      <c r="C55" s="12">
        <v>1</v>
      </c>
      <c r="D55" s="1" t="s">
        <v>51</v>
      </c>
      <c r="E55" s="42">
        <v>5500</v>
      </c>
      <c r="F55" s="43">
        <f>E55*C55</f>
        <v>5500</v>
      </c>
      <c r="G55" s="14"/>
      <c r="H55" s="15"/>
    </row>
    <row r="56" spans="1:8" ht="126">
      <c r="A56" s="63" t="s">
        <v>65</v>
      </c>
      <c r="B56" s="54" t="s">
        <v>34</v>
      </c>
      <c r="C56" s="12">
        <v>1</v>
      </c>
      <c r="D56" s="1" t="s">
        <v>51</v>
      </c>
      <c r="E56" s="42">
        <v>1400</v>
      </c>
      <c r="F56" s="43">
        <f aca="true" t="shared" si="3" ref="F56:F69">E56*C56</f>
        <v>1400</v>
      </c>
      <c r="G56" s="14"/>
      <c r="H56" s="15"/>
    </row>
    <row r="57" spans="1:8" ht="15.75">
      <c r="A57" s="63" t="s">
        <v>67</v>
      </c>
      <c r="B57" s="67" t="s">
        <v>33</v>
      </c>
      <c r="C57" s="12">
        <v>1</v>
      </c>
      <c r="D57" s="1" t="s">
        <v>51</v>
      </c>
      <c r="E57" s="42">
        <v>550</v>
      </c>
      <c r="F57" s="43">
        <f t="shared" si="3"/>
        <v>550</v>
      </c>
      <c r="G57" s="14"/>
      <c r="H57" s="15"/>
    </row>
    <row r="58" spans="1:8" ht="31.5">
      <c r="A58" s="63" t="s">
        <v>68</v>
      </c>
      <c r="B58" s="61" t="s">
        <v>35</v>
      </c>
      <c r="C58" s="12">
        <v>4</v>
      </c>
      <c r="D58" s="1" t="s">
        <v>51</v>
      </c>
      <c r="E58" s="42">
        <v>850</v>
      </c>
      <c r="F58" s="43">
        <f t="shared" si="3"/>
        <v>3400</v>
      </c>
      <c r="G58" s="14"/>
      <c r="H58" s="15"/>
    </row>
    <row r="59" spans="1:8" ht="31.5">
      <c r="A59" s="63" t="s">
        <v>69</v>
      </c>
      <c r="B59" s="61" t="s">
        <v>115</v>
      </c>
      <c r="C59" s="12">
        <v>30</v>
      </c>
      <c r="D59" s="1" t="s">
        <v>51</v>
      </c>
      <c r="E59" s="42">
        <v>30</v>
      </c>
      <c r="F59" s="43">
        <f t="shared" si="3"/>
        <v>900</v>
      </c>
      <c r="G59" s="14"/>
      <c r="H59" s="15"/>
    </row>
    <row r="60" spans="1:8" ht="47.25">
      <c r="A60" s="63" t="s">
        <v>70</v>
      </c>
      <c r="B60" s="19" t="s">
        <v>32</v>
      </c>
      <c r="C60" s="12">
        <v>4</v>
      </c>
      <c r="D60" s="1" t="s">
        <v>51</v>
      </c>
      <c r="E60" s="42">
        <v>800</v>
      </c>
      <c r="F60" s="43">
        <f t="shared" si="3"/>
        <v>3200</v>
      </c>
      <c r="G60" s="14"/>
      <c r="H60" s="15"/>
    </row>
    <row r="61" spans="1:8" ht="31.5">
      <c r="A61" s="63" t="s">
        <v>71</v>
      </c>
      <c r="B61" s="54" t="s">
        <v>18</v>
      </c>
      <c r="C61" s="12">
        <v>1</v>
      </c>
      <c r="D61" s="1" t="s">
        <v>51</v>
      </c>
      <c r="E61" s="42">
        <v>500</v>
      </c>
      <c r="F61" s="43">
        <f t="shared" si="3"/>
        <v>500</v>
      </c>
      <c r="G61" s="14"/>
      <c r="H61" s="15"/>
    </row>
    <row r="62" spans="1:8" ht="47.25">
      <c r="A62" s="63" t="s">
        <v>72</v>
      </c>
      <c r="B62" s="54" t="s">
        <v>19</v>
      </c>
      <c r="C62" s="12">
        <v>1</v>
      </c>
      <c r="D62" s="1" t="s">
        <v>51</v>
      </c>
      <c r="E62" s="42">
        <v>400</v>
      </c>
      <c r="F62" s="43">
        <f t="shared" si="3"/>
        <v>400</v>
      </c>
      <c r="G62" s="14"/>
      <c r="H62" s="15"/>
    </row>
    <row r="63" spans="1:8" ht="31.5">
      <c r="A63" s="63" t="s">
        <v>73</v>
      </c>
      <c r="B63" s="54" t="s">
        <v>20</v>
      </c>
      <c r="C63" s="12">
        <v>10</v>
      </c>
      <c r="D63" s="1" t="s">
        <v>51</v>
      </c>
      <c r="E63" s="42">
        <v>300</v>
      </c>
      <c r="F63" s="43">
        <f t="shared" si="3"/>
        <v>3000</v>
      </c>
      <c r="G63" s="14"/>
      <c r="H63" s="15"/>
    </row>
    <row r="64" spans="1:8" ht="15.75">
      <c r="A64" s="63" t="s">
        <v>74</v>
      </c>
      <c r="B64" s="54" t="s">
        <v>17</v>
      </c>
      <c r="C64" s="12">
        <v>2</v>
      </c>
      <c r="D64" s="1" t="s">
        <v>51</v>
      </c>
      <c r="E64" s="42">
        <v>450</v>
      </c>
      <c r="F64" s="43">
        <f t="shared" si="3"/>
        <v>900</v>
      </c>
      <c r="G64" s="14"/>
      <c r="H64" s="15"/>
    </row>
    <row r="65" spans="1:8" ht="47.25">
      <c r="A65" s="63" t="s">
        <v>75</v>
      </c>
      <c r="B65" s="54" t="s">
        <v>21</v>
      </c>
      <c r="C65" s="12">
        <v>1</v>
      </c>
      <c r="D65" s="1" t="s">
        <v>51</v>
      </c>
      <c r="E65" s="42">
        <v>1200</v>
      </c>
      <c r="F65" s="43">
        <f t="shared" si="3"/>
        <v>1200</v>
      </c>
      <c r="G65" s="14"/>
      <c r="H65" s="31"/>
    </row>
    <row r="66" spans="1:8" ht="47.25">
      <c r="A66" s="63" t="s">
        <v>76</v>
      </c>
      <c r="B66" s="54" t="s">
        <v>22</v>
      </c>
      <c r="C66" s="12">
        <v>1</v>
      </c>
      <c r="D66" s="1" t="s">
        <v>51</v>
      </c>
      <c r="E66" s="42">
        <v>750</v>
      </c>
      <c r="F66" s="43">
        <f t="shared" si="3"/>
        <v>750</v>
      </c>
      <c r="G66" s="14"/>
      <c r="H66" s="15"/>
    </row>
    <row r="67" spans="1:8" ht="47.25">
      <c r="A67" s="63" t="s">
        <v>77</v>
      </c>
      <c r="B67" s="54" t="s">
        <v>23</v>
      </c>
      <c r="C67" s="12">
        <v>1</v>
      </c>
      <c r="D67" s="1" t="s">
        <v>51</v>
      </c>
      <c r="E67" s="42">
        <v>750</v>
      </c>
      <c r="F67" s="43">
        <f t="shared" si="3"/>
        <v>750</v>
      </c>
      <c r="G67" s="14"/>
      <c r="H67" s="15"/>
    </row>
    <row r="68" spans="1:8" ht="15.75">
      <c r="A68" s="63" t="s">
        <v>78</v>
      </c>
      <c r="B68" s="62" t="s">
        <v>40</v>
      </c>
      <c r="C68" s="12">
        <v>1</v>
      </c>
      <c r="D68" s="18" t="s">
        <v>5</v>
      </c>
      <c r="E68" s="42">
        <v>2000</v>
      </c>
      <c r="F68" s="43">
        <f t="shared" si="3"/>
        <v>2000</v>
      </c>
      <c r="G68" s="14"/>
      <c r="H68" s="15"/>
    </row>
    <row r="69" spans="1:8" ht="31.5">
      <c r="A69" s="63" t="s">
        <v>79</v>
      </c>
      <c r="B69" s="62" t="s">
        <v>41</v>
      </c>
      <c r="C69" s="12">
        <v>1</v>
      </c>
      <c r="D69" s="18" t="s">
        <v>5</v>
      </c>
      <c r="E69" s="42">
        <v>1000</v>
      </c>
      <c r="F69" s="43">
        <f t="shared" si="3"/>
        <v>1000</v>
      </c>
      <c r="G69" s="14"/>
      <c r="H69" s="15"/>
    </row>
    <row r="70" spans="1:8" ht="15.75">
      <c r="A70" s="20" t="s">
        <v>4</v>
      </c>
      <c r="B70" s="167" t="str">
        <f>B54</f>
        <v>תת פרק 02-מערכת בקרת כניסה ומחסומים ( הרחבת מערכת קיימת  בשרות G-ONE)</v>
      </c>
      <c r="C70" s="145"/>
      <c r="D70" s="145"/>
      <c r="E70" s="146"/>
      <c r="F70" s="44">
        <f>SUM(F55:F69)</f>
        <v>25450</v>
      </c>
      <c r="G70" s="17"/>
      <c r="H70" s="17"/>
    </row>
    <row r="71" spans="1:8" ht="15.75">
      <c r="A71" s="23">
        <v>91.03</v>
      </c>
      <c r="B71" s="124" t="s">
        <v>116</v>
      </c>
      <c r="C71" s="159"/>
      <c r="D71" s="159"/>
      <c r="E71" s="159"/>
      <c r="F71" s="159"/>
      <c r="G71" s="125"/>
      <c r="H71" s="126"/>
    </row>
    <row r="72" spans="1:8" ht="63">
      <c r="A72" s="63" t="s">
        <v>80</v>
      </c>
      <c r="B72" s="108" t="s">
        <v>205</v>
      </c>
      <c r="C72" s="12">
        <v>1</v>
      </c>
      <c r="D72" s="1" t="s">
        <v>5</v>
      </c>
      <c r="E72" s="42">
        <v>12000</v>
      </c>
      <c r="F72" s="43">
        <f aca="true" t="shared" si="4" ref="F72:F78">E72*C72</f>
        <v>12000</v>
      </c>
      <c r="G72" s="14"/>
      <c r="H72" s="31"/>
    </row>
    <row r="73" spans="1:8" ht="47.25">
      <c r="A73" s="63" t="s">
        <v>81</v>
      </c>
      <c r="B73" s="62" t="s">
        <v>208</v>
      </c>
      <c r="C73" s="12">
        <v>1</v>
      </c>
      <c r="D73" s="1" t="s">
        <v>5</v>
      </c>
      <c r="E73" s="42">
        <v>20000</v>
      </c>
      <c r="F73" s="43">
        <f t="shared" si="4"/>
        <v>20000</v>
      </c>
      <c r="G73" s="14"/>
      <c r="H73" s="31"/>
    </row>
    <row r="74" spans="1:8" ht="47.25">
      <c r="A74" s="63" t="s">
        <v>82</v>
      </c>
      <c r="B74" s="62" t="s">
        <v>206</v>
      </c>
      <c r="C74" s="12">
        <v>1</v>
      </c>
      <c r="D74" s="1" t="s">
        <v>5</v>
      </c>
      <c r="E74" s="42">
        <v>4500</v>
      </c>
      <c r="F74" s="43">
        <f t="shared" si="4"/>
        <v>4500</v>
      </c>
      <c r="G74" s="14"/>
      <c r="H74" s="31"/>
    </row>
    <row r="75" spans="1:8" ht="31.5">
      <c r="A75" s="63" t="s">
        <v>83</v>
      </c>
      <c r="B75" s="62" t="s">
        <v>200</v>
      </c>
      <c r="C75" s="12">
        <v>1</v>
      </c>
      <c r="D75" s="1" t="s">
        <v>5</v>
      </c>
      <c r="E75" s="42">
        <v>4000</v>
      </c>
      <c r="F75" s="43">
        <f t="shared" si="4"/>
        <v>4000</v>
      </c>
      <c r="G75" s="14"/>
      <c r="H75" s="31"/>
    </row>
    <row r="76" spans="1:8" ht="47.25">
      <c r="A76" s="63" t="s">
        <v>84</v>
      </c>
      <c r="B76" s="62" t="s">
        <v>203</v>
      </c>
      <c r="C76" s="12">
        <v>1</v>
      </c>
      <c r="D76" s="1" t="s">
        <v>5</v>
      </c>
      <c r="E76" s="42">
        <v>15000</v>
      </c>
      <c r="F76" s="43">
        <f t="shared" si="4"/>
        <v>15000</v>
      </c>
      <c r="G76" s="14"/>
      <c r="H76" s="31"/>
    </row>
    <row r="77" spans="1:8" ht="47.25">
      <c r="A77" s="63" t="s">
        <v>85</v>
      </c>
      <c r="B77" s="62" t="s">
        <v>38</v>
      </c>
      <c r="C77" s="12">
        <v>2</v>
      </c>
      <c r="D77" s="1" t="s">
        <v>51</v>
      </c>
      <c r="E77" s="42">
        <v>5500</v>
      </c>
      <c r="F77" s="43">
        <f t="shared" si="4"/>
        <v>11000</v>
      </c>
      <c r="G77" s="14"/>
      <c r="H77" s="31"/>
    </row>
    <row r="78" spans="1:8" ht="47.25">
      <c r="A78" s="63" t="s">
        <v>86</v>
      </c>
      <c r="B78" s="62" t="s">
        <v>55</v>
      </c>
      <c r="C78" s="12">
        <v>1</v>
      </c>
      <c r="D78" s="1" t="s">
        <v>51</v>
      </c>
      <c r="E78" s="42">
        <v>7000</v>
      </c>
      <c r="F78" s="43">
        <f t="shared" si="4"/>
        <v>7000</v>
      </c>
      <c r="G78" s="14"/>
      <c r="H78" s="31"/>
    </row>
    <row r="79" spans="1:8" ht="47.25">
      <c r="A79" s="63" t="s">
        <v>87</v>
      </c>
      <c r="B79" s="62" t="s">
        <v>39</v>
      </c>
      <c r="C79" s="12">
        <v>1</v>
      </c>
      <c r="D79" s="1" t="s">
        <v>51</v>
      </c>
      <c r="E79" s="42">
        <v>8000</v>
      </c>
      <c r="F79" s="43">
        <f aca="true" t="shared" si="5" ref="F79:F86">E79*C79</f>
        <v>8000</v>
      </c>
      <c r="G79" s="14"/>
      <c r="H79" s="14"/>
    </row>
    <row r="80" spans="1:8" ht="78.75">
      <c r="A80" s="63" t="s">
        <v>207</v>
      </c>
      <c r="B80" s="62" t="s">
        <v>56</v>
      </c>
      <c r="C80" s="12">
        <v>22</v>
      </c>
      <c r="D80" s="1" t="s">
        <v>51</v>
      </c>
      <c r="E80" s="42">
        <v>1500</v>
      </c>
      <c r="F80" s="43">
        <f t="shared" si="5"/>
        <v>33000</v>
      </c>
      <c r="G80" s="14"/>
      <c r="H80" s="31"/>
    </row>
    <row r="81" spans="1:8" ht="63">
      <c r="A81" s="63" t="s">
        <v>88</v>
      </c>
      <c r="B81" s="54" t="s">
        <v>53</v>
      </c>
      <c r="C81" s="12">
        <v>2</v>
      </c>
      <c r="D81" s="1" t="s">
        <v>51</v>
      </c>
      <c r="E81" s="42">
        <v>2400</v>
      </c>
      <c r="F81" s="43">
        <f t="shared" si="5"/>
        <v>4800</v>
      </c>
      <c r="G81" s="14"/>
      <c r="H81" s="14"/>
    </row>
    <row r="82" spans="1:8" ht="47.25">
      <c r="A82" s="63" t="s">
        <v>89</v>
      </c>
      <c r="B82" s="62" t="s">
        <v>57</v>
      </c>
      <c r="C82" s="12">
        <v>7</v>
      </c>
      <c r="D82" s="1" t="s">
        <v>51</v>
      </c>
      <c r="E82" s="42">
        <v>2400</v>
      </c>
      <c r="F82" s="43">
        <f t="shared" si="5"/>
        <v>16800</v>
      </c>
      <c r="G82" s="14"/>
      <c r="H82" s="14"/>
    </row>
    <row r="83" spans="1:8" ht="47.25">
      <c r="A83" s="63" t="s">
        <v>90</v>
      </c>
      <c r="B83" s="62" t="s">
        <v>58</v>
      </c>
      <c r="C83" s="12">
        <v>3</v>
      </c>
      <c r="D83" s="1" t="s">
        <v>51</v>
      </c>
      <c r="E83" s="42">
        <v>3300</v>
      </c>
      <c r="F83" s="43">
        <f t="shared" si="5"/>
        <v>9900</v>
      </c>
      <c r="G83" s="14"/>
      <c r="H83" s="14"/>
    </row>
    <row r="84" spans="1:8" ht="31.5">
      <c r="A84" s="63" t="s">
        <v>91</v>
      </c>
      <c r="B84" s="62" t="s">
        <v>47</v>
      </c>
      <c r="C84" s="12">
        <v>22</v>
      </c>
      <c r="D84" s="1" t="s">
        <v>46</v>
      </c>
      <c r="E84" s="42">
        <v>250</v>
      </c>
      <c r="F84" s="43">
        <f t="shared" si="5"/>
        <v>5500</v>
      </c>
      <c r="G84" s="14"/>
      <c r="H84" s="14"/>
    </row>
    <row r="85" spans="1:8" ht="15.75">
      <c r="A85" s="63" t="s">
        <v>92</v>
      </c>
      <c r="B85" s="62" t="s">
        <v>40</v>
      </c>
      <c r="C85" s="12">
        <v>1</v>
      </c>
      <c r="D85" s="18" t="s">
        <v>5</v>
      </c>
      <c r="E85" s="42">
        <v>3000</v>
      </c>
      <c r="F85" s="43">
        <f t="shared" si="5"/>
        <v>3000</v>
      </c>
      <c r="G85" s="14"/>
      <c r="H85" s="15"/>
    </row>
    <row r="86" spans="1:8" ht="31.5">
      <c r="A86" s="63" t="s">
        <v>93</v>
      </c>
      <c r="B86" s="62" t="s">
        <v>41</v>
      </c>
      <c r="C86" s="12">
        <v>1</v>
      </c>
      <c r="D86" s="18" t="s">
        <v>5</v>
      </c>
      <c r="E86" s="42">
        <v>2500</v>
      </c>
      <c r="F86" s="43">
        <f t="shared" si="5"/>
        <v>2500</v>
      </c>
      <c r="G86" s="14"/>
      <c r="H86" s="15"/>
    </row>
    <row r="87" spans="1:8" ht="15.75">
      <c r="A87" s="22" t="s">
        <v>4</v>
      </c>
      <c r="B87" s="168" t="str">
        <f>B71</f>
        <v>תת פרק 03-מערכת כריזה , אינטרקום פיקוד ושליטה ( הרחבת מערכת  COMMEND  בשרות חברת טלטון)</v>
      </c>
      <c r="C87" s="125"/>
      <c r="D87" s="125"/>
      <c r="E87" s="126"/>
      <c r="F87" s="44">
        <f>SUM(F72:F86)</f>
        <v>157000</v>
      </c>
      <c r="G87" s="17"/>
      <c r="H87" s="17"/>
    </row>
    <row r="88" spans="1:8" ht="15.75">
      <c r="A88" s="23">
        <v>91.04</v>
      </c>
      <c r="B88" s="124" t="s">
        <v>42</v>
      </c>
      <c r="C88" s="125"/>
      <c r="D88" s="125"/>
      <c r="E88" s="125"/>
      <c r="F88" s="125"/>
      <c r="G88" s="125"/>
      <c r="H88" s="126"/>
    </row>
    <row r="89" spans="1:8" ht="78.75">
      <c r="A89" s="64" t="s">
        <v>94</v>
      </c>
      <c r="B89" s="56" t="s">
        <v>43</v>
      </c>
      <c r="C89" s="12">
        <v>1</v>
      </c>
      <c r="D89" s="1" t="s">
        <v>51</v>
      </c>
      <c r="E89" s="47">
        <v>24000</v>
      </c>
      <c r="F89" s="48">
        <f>E89*C89</f>
        <v>24000</v>
      </c>
      <c r="G89" s="25"/>
      <c r="H89" s="25"/>
    </row>
    <row r="90" spans="1:8" ht="47.25">
      <c r="A90" s="65" t="s">
        <v>95</v>
      </c>
      <c r="B90" s="109" t="s">
        <v>209</v>
      </c>
      <c r="C90" s="12">
        <v>3</v>
      </c>
      <c r="D90" s="1" t="s">
        <v>51</v>
      </c>
      <c r="E90" s="46">
        <v>5500</v>
      </c>
      <c r="F90" s="43">
        <f>E90*C90</f>
        <v>16500</v>
      </c>
      <c r="G90" s="14"/>
      <c r="H90" s="40"/>
    </row>
    <row r="91" spans="1:8" ht="15.75">
      <c r="A91" s="64" t="s">
        <v>96</v>
      </c>
      <c r="B91" s="68" t="s">
        <v>48</v>
      </c>
      <c r="C91" s="12">
        <v>1</v>
      </c>
      <c r="D91" s="1" t="s">
        <v>51</v>
      </c>
      <c r="E91" s="46">
        <v>2500</v>
      </c>
      <c r="F91" s="43">
        <f>E91*C91</f>
        <v>2500</v>
      </c>
      <c r="G91" s="14"/>
      <c r="H91" s="15"/>
    </row>
    <row r="92" spans="1:8" ht="15.75">
      <c r="A92" s="65" t="s">
        <v>97</v>
      </c>
      <c r="B92" s="68" t="s">
        <v>49</v>
      </c>
      <c r="C92" s="12">
        <v>1</v>
      </c>
      <c r="D92" s="1" t="s">
        <v>51</v>
      </c>
      <c r="E92" s="46">
        <v>3000</v>
      </c>
      <c r="F92" s="43">
        <f>E92*C92</f>
        <v>3000</v>
      </c>
      <c r="G92" s="14"/>
      <c r="H92" s="15"/>
    </row>
    <row r="93" spans="1:8" ht="47.25">
      <c r="A93" s="64" t="s">
        <v>98</v>
      </c>
      <c r="B93" s="68" t="s">
        <v>52</v>
      </c>
      <c r="C93" s="12">
        <v>1</v>
      </c>
      <c r="D93" s="18" t="s">
        <v>5</v>
      </c>
      <c r="E93" s="46">
        <v>3000</v>
      </c>
      <c r="F93" s="43">
        <f>E93*C93</f>
        <v>3000</v>
      </c>
      <c r="G93" s="14"/>
      <c r="H93" s="15"/>
    </row>
    <row r="94" spans="1:8" ht="47.25">
      <c r="A94" s="65" t="s">
        <v>99</v>
      </c>
      <c r="B94" s="58" t="s">
        <v>16</v>
      </c>
      <c r="C94" s="12">
        <v>1</v>
      </c>
      <c r="D94" s="1" t="s">
        <v>51</v>
      </c>
      <c r="E94" s="46">
        <v>7500</v>
      </c>
      <c r="F94" s="43">
        <f aca="true" t="shared" si="6" ref="F94:F106">E94*C94</f>
        <v>7500</v>
      </c>
      <c r="G94" s="14"/>
      <c r="H94" s="14"/>
    </row>
    <row r="95" spans="1:8" ht="47.25">
      <c r="A95" s="64" t="s">
        <v>100</v>
      </c>
      <c r="B95" s="57" t="s">
        <v>198</v>
      </c>
      <c r="C95" s="69">
        <v>1</v>
      </c>
      <c r="D95" s="1" t="s">
        <v>51</v>
      </c>
      <c r="E95" s="46">
        <v>3500</v>
      </c>
      <c r="F95" s="43">
        <f t="shared" si="6"/>
        <v>3500</v>
      </c>
      <c r="G95" s="14"/>
      <c r="H95" s="14"/>
    </row>
    <row r="96" spans="1:8" ht="47.25">
      <c r="A96" s="65" t="s">
        <v>101</v>
      </c>
      <c r="B96" s="110" t="s">
        <v>210</v>
      </c>
      <c r="C96" s="12">
        <v>4</v>
      </c>
      <c r="D96" s="1" t="s">
        <v>51</v>
      </c>
      <c r="E96" s="46">
        <v>1200</v>
      </c>
      <c r="F96" s="43">
        <f t="shared" si="6"/>
        <v>4800</v>
      </c>
      <c r="G96" s="14"/>
      <c r="H96" s="14"/>
    </row>
    <row r="97" spans="1:8" ht="63">
      <c r="A97" s="64" t="s">
        <v>102</v>
      </c>
      <c r="B97" s="59" t="s">
        <v>44</v>
      </c>
      <c r="C97" s="12">
        <v>1</v>
      </c>
      <c r="D97" s="52" t="s">
        <v>5</v>
      </c>
      <c r="E97" s="46">
        <v>1600</v>
      </c>
      <c r="F97" s="43">
        <f t="shared" si="6"/>
        <v>1600</v>
      </c>
      <c r="G97" s="14"/>
      <c r="H97" s="14"/>
    </row>
    <row r="98" spans="1:8" ht="63">
      <c r="A98" s="65" t="s">
        <v>103</v>
      </c>
      <c r="B98" s="59" t="s">
        <v>45</v>
      </c>
      <c r="C98" s="12">
        <v>1</v>
      </c>
      <c r="D98" s="52" t="s">
        <v>5</v>
      </c>
      <c r="E98" s="46">
        <v>800</v>
      </c>
      <c r="F98" s="43">
        <f t="shared" si="6"/>
        <v>800</v>
      </c>
      <c r="G98" s="14"/>
      <c r="H98" s="14"/>
    </row>
    <row r="99" spans="1:8" ht="47.25">
      <c r="A99" s="64" t="s">
        <v>104</v>
      </c>
      <c r="B99" s="59" t="s">
        <v>25</v>
      </c>
      <c r="C99" s="12">
        <v>1</v>
      </c>
      <c r="D99" s="52" t="s">
        <v>5</v>
      </c>
      <c r="E99" s="46">
        <v>1400</v>
      </c>
      <c r="F99" s="43">
        <f t="shared" si="6"/>
        <v>1400</v>
      </c>
      <c r="G99" s="14"/>
      <c r="H99" s="14"/>
    </row>
    <row r="100" spans="1:8" ht="31.5">
      <c r="A100" s="65" t="s">
        <v>105</v>
      </c>
      <c r="B100" s="54" t="s">
        <v>12</v>
      </c>
      <c r="C100" s="12">
        <v>250</v>
      </c>
      <c r="D100" s="18" t="s">
        <v>9</v>
      </c>
      <c r="E100" s="46">
        <v>20</v>
      </c>
      <c r="F100" s="43">
        <f t="shared" si="6"/>
        <v>5000</v>
      </c>
      <c r="G100" s="14"/>
      <c r="H100" s="15"/>
    </row>
    <row r="101" spans="1:8" ht="15.75">
      <c r="A101" s="64" t="s">
        <v>106</v>
      </c>
      <c r="B101" s="54" t="s">
        <v>60</v>
      </c>
      <c r="C101" s="12">
        <v>8</v>
      </c>
      <c r="D101" s="1" t="s">
        <v>51</v>
      </c>
      <c r="E101" s="46">
        <v>30</v>
      </c>
      <c r="F101" s="43">
        <f t="shared" si="6"/>
        <v>240</v>
      </c>
      <c r="G101" s="14"/>
      <c r="H101" s="15"/>
    </row>
    <row r="102" spans="1:8" ht="47.25">
      <c r="A102" s="65" t="s">
        <v>107</v>
      </c>
      <c r="B102" s="54" t="s">
        <v>59</v>
      </c>
      <c r="C102" s="12">
        <v>30</v>
      </c>
      <c r="D102" s="1" t="s">
        <v>46</v>
      </c>
      <c r="E102" s="46">
        <v>600</v>
      </c>
      <c r="F102" s="43">
        <f t="shared" si="6"/>
        <v>18000</v>
      </c>
      <c r="G102" s="14"/>
      <c r="H102" s="15"/>
    </row>
    <row r="103" spans="1:8" ht="31.5">
      <c r="A103" s="64" t="s">
        <v>108</v>
      </c>
      <c r="B103" s="54" t="s">
        <v>24</v>
      </c>
      <c r="C103" s="12">
        <v>30</v>
      </c>
      <c r="D103" s="1" t="s">
        <v>51</v>
      </c>
      <c r="E103" s="46">
        <v>30</v>
      </c>
      <c r="F103" s="43">
        <f t="shared" si="6"/>
        <v>900</v>
      </c>
      <c r="G103" s="14"/>
      <c r="H103" s="15"/>
    </row>
    <row r="104" spans="1:8" ht="78.75">
      <c r="A104" s="65" t="s">
        <v>109</v>
      </c>
      <c r="B104" s="54" t="s">
        <v>26</v>
      </c>
      <c r="C104" s="12">
        <v>1</v>
      </c>
      <c r="D104" s="53" t="s">
        <v>5</v>
      </c>
      <c r="E104" s="46">
        <v>6500</v>
      </c>
      <c r="F104" s="43">
        <f t="shared" si="6"/>
        <v>6500</v>
      </c>
      <c r="G104" s="14"/>
      <c r="H104" s="14"/>
    </row>
    <row r="105" spans="1:8" ht="94.5">
      <c r="A105" s="64" t="s">
        <v>110</v>
      </c>
      <c r="B105" s="54" t="s">
        <v>117</v>
      </c>
      <c r="C105" s="12">
        <v>3</v>
      </c>
      <c r="D105" s="18" t="s">
        <v>5</v>
      </c>
      <c r="E105" s="46">
        <v>4500</v>
      </c>
      <c r="F105" s="43">
        <f t="shared" si="6"/>
        <v>13500</v>
      </c>
      <c r="G105" s="14"/>
      <c r="H105" s="31"/>
    </row>
    <row r="106" spans="1:8" ht="60" customHeight="1">
      <c r="A106" s="65" t="s">
        <v>111</v>
      </c>
      <c r="B106" s="54" t="s">
        <v>61</v>
      </c>
      <c r="C106" s="12">
        <v>3</v>
      </c>
      <c r="D106" s="1" t="s">
        <v>5</v>
      </c>
      <c r="E106" s="46">
        <v>5000</v>
      </c>
      <c r="F106" s="43">
        <f t="shared" si="6"/>
        <v>15000</v>
      </c>
      <c r="G106" s="14"/>
      <c r="H106" s="31"/>
    </row>
    <row r="107" spans="1:8" ht="31.5">
      <c r="A107" s="65" t="s">
        <v>112</v>
      </c>
      <c r="B107" s="55" t="s">
        <v>14</v>
      </c>
      <c r="C107" s="12">
        <v>1</v>
      </c>
      <c r="D107" s="18" t="s">
        <v>5</v>
      </c>
      <c r="E107" s="46">
        <v>2000</v>
      </c>
      <c r="F107" s="43">
        <f>E107*C107</f>
        <v>2000</v>
      </c>
      <c r="G107" s="14"/>
      <c r="H107" s="14"/>
    </row>
    <row r="108" spans="1:8" ht="31.5">
      <c r="A108" s="64" t="s">
        <v>113</v>
      </c>
      <c r="B108" s="55" t="s">
        <v>15</v>
      </c>
      <c r="C108" s="12">
        <v>1</v>
      </c>
      <c r="D108" s="24" t="s">
        <v>5</v>
      </c>
      <c r="E108" s="47">
        <v>3000</v>
      </c>
      <c r="F108" s="48">
        <f>E108*C108</f>
        <v>3000</v>
      </c>
      <c r="G108" s="25"/>
      <c r="H108" s="25"/>
    </row>
    <row r="109" spans="1:8" ht="15.75">
      <c r="A109" s="22" t="s">
        <v>4</v>
      </c>
      <c r="B109" s="21" t="str">
        <f>B88</f>
        <v>תת פרק 04- תקשורת מסדים, ארונות גיבוי מתח וכבילה ותקשורת אופטית</v>
      </c>
      <c r="C109" s="21"/>
      <c r="D109" s="21"/>
      <c r="E109" s="45"/>
      <c r="F109" s="44">
        <f>SUM(F89:F108)</f>
        <v>132740</v>
      </c>
      <c r="G109" s="17"/>
      <c r="H109" s="17"/>
    </row>
    <row r="110" spans="1:8" ht="15.75">
      <c r="A110" s="23">
        <v>91.05</v>
      </c>
      <c r="B110" s="124" t="s">
        <v>125</v>
      </c>
      <c r="C110" s="125"/>
      <c r="D110" s="125"/>
      <c r="E110" s="125"/>
      <c r="F110" s="125"/>
      <c r="G110" s="125"/>
      <c r="H110" s="126"/>
    </row>
    <row r="111" spans="1:8" ht="47.25">
      <c r="A111" s="64" t="s">
        <v>122</v>
      </c>
      <c r="B111" s="73" t="s">
        <v>63</v>
      </c>
      <c r="C111" s="12">
        <v>1</v>
      </c>
      <c r="D111" s="1" t="s">
        <v>2</v>
      </c>
      <c r="E111" s="47">
        <v>600</v>
      </c>
      <c r="F111" s="48">
        <f>E111*C111</f>
        <v>600</v>
      </c>
      <c r="G111" s="25"/>
      <c r="H111" s="25"/>
    </row>
    <row r="112" spans="1:8" ht="21.75" customHeight="1">
      <c r="A112" s="64" t="s">
        <v>123</v>
      </c>
      <c r="B112" s="73" t="s">
        <v>62</v>
      </c>
      <c r="C112" s="12">
        <v>1</v>
      </c>
      <c r="D112" s="1" t="s">
        <v>2</v>
      </c>
      <c r="E112" s="47">
        <v>250</v>
      </c>
      <c r="F112" s="48">
        <f>E112*C112</f>
        <v>250</v>
      </c>
      <c r="G112" s="25"/>
      <c r="H112" s="25"/>
    </row>
    <row r="113" spans="1:8" ht="51" customHeight="1">
      <c r="A113" s="64" t="s">
        <v>124</v>
      </c>
      <c r="B113" s="73" t="s">
        <v>126</v>
      </c>
      <c r="C113" s="12">
        <v>1</v>
      </c>
      <c r="D113" s="1" t="s">
        <v>5</v>
      </c>
      <c r="E113" s="47">
        <v>30000</v>
      </c>
      <c r="F113" s="48">
        <f>E113*C113</f>
        <v>30000</v>
      </c>
      <c r="G113" s="25"/>
      <c r="H113" s="25"/>
    </row>
    <row r="114" spans="1:8" ht="15.75">
      <c r="A114" s="22" t="s">
        <v>4</v>
      </c>
      <c r="B114" s="21" t="str">
        <f>B110</f>
        <v>תת פרק 04- ריהוט אמצעי עבודה בגובה</v>
      </c>
      <c r="C114" s="21"/>
      <c r="D114" s="21"/>
      <c r="E114" s="45"/>
      <c r="F114" s="44">
        <f>SUM(F111:F113)</f>
        <v>30850</v>
      </c>
      <c r="G114" s="17"/>
      <c r="H114" s="17"/>
    </row>
    <row r="115" spans="1:8" ht="15.75">
      <c r="A115" s="23">
        <v>91.06</v>
      </c>
      <c r="B115" s="164" t="s">
        <v>127</v>
      </c>
      <c r="C115" s="125"/>
      <c r="D115" s="125"/>
      <c r="E115" s="125"/>
      <c r="F115" s="126"/>
      <c r="G115" s="10"/>
      <c r="H115" s="11"/>
    </row>
    <row r="116" spans="1:8" ht="31.5">
      <c r="A116" s="64" t="s">
        <v>128</v>
      </c>
      <c r="B116" s="74" t="s">
        <v>13</v>
      </c>
      <c r="C116" s="12">
        <v>1</v>
      </c>
      <c r="D116" s="18" t="s">
        <v>5</v>
      </c>
      <c r="E116" s="46">
        <v>5000</v>
      </c>
      <c r="F116" s="43">
        <f>E116*C116</f>
        <v>5000</v>
      </c>
      <c r="G116" s="14"/>
      <c r="H116" s="14"/>
    </row>
    <row r="117" spans="1:8" ht="15.75">
      <c r="A117" s="64" t="s">
        <v>129</v>
      </c>
      <c r="B117" s="75" t="s">
        <v>40</v>
      </c>
      <c r="C117" s="12">
        <v>1</v>
      </c>
      <c r="D117" s="18" t="s">
        <v>5</v>
      </c>
      <c r="E117" s="42">
        <v>5000</v>
      </c>
      <c r="F117" s="48">
        <f>E117*C117</f>
        <v>5000</v>
      </c>
      <c r="G117" s="14"/>
      <c r="H117" s="15"/>
    </row>
    <row r="118" spans="1:8" ht="57" customHeight="1">
      <c r="A118" s="64" t="s">
        <v>130</v>
      </c>
      <c r="B118" s="73" t="s">
        <v>199</v>
      </c>
      <c r="C118" s="12">
        <v>1</v>
      </c>
      <c r="D118" s="1" t="s">
        <v>5</v>
      </c>
      <c r="E118" s="47">
        <v>37500</v>
      </c>
      <c r="F118" s="48">
        <f>E118*C118</f>
        <v>37500</v>
      </c>
      <c r="G118" s="25"/>
      <c r="H118" s="25"/>
    </row>
    <row r="119" spans="1:8" ht="31.5">
      <c r="A119" s="64" t="s">
        <v>131</v>
      </c>
      <c r="B119" s="75" t="s">
        <v>41</v>
      </c>
      <c r="C119" s="12">
        <v>1</v>
      </c>
      <c r="D119" s="18" t="s">
        <v>5</v>
      </c>
      <c r="E119" s="42">
        <v>3000</v>
      </c>
      <c r="F119" s="48">
        <f>E119*C119</f>
        <v>3000</v>
      </c>
      <c r="G119" s="14"/>
      <c r="H119" s="15"/>
    </row>
    <row r="120" spans="1:8" ht="93" customHeight="1">
      <c r="A120" s="64" t="s">
        <v>132</v>
      </c>
      <c r="B120" s="74" t="s">
        <v>202</v>
      </c>
      <c r="C120" s="71">
        <v>1</v>
      </c>
      <c r="D120" s="72" t="s">
        <v>121</v>
      </c>
      <c r="E120" s="105">
        <v>0.045</v>
      </c>
      <c r="F120" s="48">
        <f>E120*C120</f>
        <v>0.045</v>
      </c>
      <c r="G120" s="25"/>
      <c r="H120" s="25"/>
    </row>
    <row r="121" spans="1:8" ht="16.5" thickBot="1">
      <c r="A121" s="22" t="s">
        <v>4</v>
      </c>
      <c r="B121" s="117" t="str">
        <f>B115</f>
        <v>תת פרק 06- בדיקות, הקצב, שרות ואחריות ותעוד</v>
      </c>
      <c r="C121" s="117"/>
      <c r="D121" s="117"/>
      <c r="E121" s="45"/>
      <c r="F121" s="44">
        <f>SUM(F116:F120)</f>
        <v>50500.045</v>
      </c>
      <c r="G121" s="17"/>
      <c r="H121" s="17"/>
    </row>
    <row r="122" spans="1:6" ht="23.25" customHeight="1">
      <c r="A122" s="115"/>
      <c r="B122" s="162" t="str">
        <f>B53</f>
        <v>תת פרק 01- מערכת  ביטחון, טמ"ס, אינטרקום ובקרת כניסה</v>
      </c>
      <c r="C122" s="163"/>
      <c r="D122" s="118">
        <f>F53</f>
        <v>206200</v>
      </c>
      <c r="E122" s="49"/>
      <c r="F122" s="50"/>
    </row>
    <row r="123" spans="1:6" ht="30" customHeight="1">
      <c r="A123" s="111"/>
      <c r="B123" s="131" t="str">
        <f>B54</f>
        <v>תת פרק 02-מערכת בקרת כניסה ומחסומים ( הרחבת מערכת קיימת  בשרות G-ONE)</v>
      </c>
      <c r="C123" s="132"/>
      <c r="D123" s="119">
        <f>F70</f>
        <v>25450</v>
      </c>
      <c r="E123" s="49"/>
      <c r="F123" s="50"/>
    </row>
    <row r="124" spans="1:6" ht="27" customHeight="1">
      <c r="A124" s="111"/>
      <c r="B124" s="131" t="str">
        <f>B71</f>
        <v>תת פרק 03-מערכת כריזה , אינטרקום פיקוד ושליטה ( הרחבת מערכת  COMMEND  בשרות חברת טלטון)</v>
      </c>
      <c r="C124" s="132"/>
      <c r="D124" s="119">
        <f>F87</f>
        <v>157000</v>
      </c>
      <c r="E124" s="49"/>
      <c r="F124" s="50"/>
    </row>
    <row r="125" spans="1:6" ht="15" customHeight="1">
      <c r="A125" s="111"/>
      <c r="B125" s="131" t="str">
        <f>B88</f>
        <v>תת פרק 04- תקשורת מסדים, ארונות גיבוי מתח וכבילה ותקשורת אופטית</v>
      </c>
      <c r="C125" s="132"/>
      <c r="D125" s="119">
        <f>F109</f>
        <v>132740</v>
      </c>
      <c r="E125" s="49"/>
      <c r="F125" s="50"/>
    </row>
    <row r="126" spans="1:6" ht="15.75">
      <c r="A126" s="111"/>
      <c r="B126" s="131" t="str">
        <f>B114</f>
        <v>תת פרק 04- ריהוט אמצעי עבודה בגובה</v>
      </c>
      <c r="C126" s="132"/>
      <c r="D126" s="119">
        <f>F114</f>
        <v>30850</v>
      </c>
      <c r="E126" s="49"/>
      <c r="F126" s="50"/>
    </row>
    <row r="127" spans="1:6" ht="15.75">
      <c r="A127" s="111"/>
      <c r="B127" s="131" t="str">
        <f>B115</f>
        <v>תת פרק 06- בדיקות, הקצב, שרות ואחריות ותעוד</v>
      </c>
      <c r="C127" s="132"/>
      <c r="D127" s="119">
        <f>F121</f>
        <v>50500.045</v>
      </c>
      <c r="E127" s="49"/>
      <c r="F127" s="50"/>
    </row>
    <row r="128" spans="1:6" ht="15.75">
      <c r="A128" s="111"/>
      <c r="B128" s="131" t="s">
        <v>119</v>
      </c>
      <c r="C128" s="132"/>
      <c r="D128" s="119">
        <f>SUM(D122:D127)</f>
        <v>602740.045</v>
      </c>
      <c r="E128" s="49"/>
      <c r="F128" s="50"/>
    </row>
    <row r="129" spans="1:6" ht="15.75">
      <c r="A129" s="116"/>
      <c r="B129" s="131" t="s">
        <v>118</v>
      </c>
      <c r="C129" s="132"/>
      <c r="D129" s="119">
        <f>D128*0.17</f>
        <v>102465.80765000002</v>
      </c>
      <c r="E129" s="49"/>
      <c r="F129" s="50"/>
    </row>
    <row r="130" spans="1:6" ht="16.5" thickBot="1">
      <c r="A130" s="111"/>
      <c r="B130" s="133" t="s">
        <v>50</v>
      </c>
      <c r="C130" s="134"/>
      <c r="D130" s="120">
        <f>D128+D129</f>
        <v>705205.85265</v>
      </c>
      <c r="E130" s="49"/>
      <c r="F130" s="50"/>
    </row>
    <row r="131" ht="15.75">
      <c r="A131" s="70"/>
    </row>
    <row r="132" ht="16.5" thickBot="1">
      <c r="A132" s="70"/>
    </row>
    <row r="133" spans="1:4" ht="18">
      <c r="A133" s="111"/>
      <c r="B133" s="121" t="s">
        <v>193</v>
      </c>
      <c r="C133" s="122"/>
      <c r="D133" s="123"/>
    </row>
    <row r="134" spans="1:6" ht="38.25" customHeight="1">
      <c r="A134" s="111"/>
      <c r="B134" s="127" t="str">
        <f>A6</f>
        <v>פרק 35-  התקנה והתממשקות מערכות בקרה מבנה למערכות בקרה קיימות </v>
      </c>
      <c r="C134" s="128"/>
      <c r="D134" s="113">
        <f>F34</f>
        <v>114850.045</v>
      </c>
      <c r="E134" s="49"/>
      <c r="F134" s="50"/>
    </row>
    <row r="135" spans="1:6" ht="35.25" customHeight="1">
      <c r="A135" s="111"/>
      <c r="B135" s="127" t="str">
        <f>A37</f>
        <v>פרק 91-  התקנה והתממשקות של מערכות ביטחון ותקשורת למערכות ביטחון קיימות </v>
      </c>
      <c r="C135" s="128"/>
      <c r="D135" s="113">
        <f>D128</f>
        <v>602740.045</v>
      </c>
      <c r="E135" s="49"/>
      <c r="F135" s="50"/>
    </row>
    <row r="136" spans="1:6" ht="15.75">
      <c r="A136" s="111"/>
      <c r="B136" s="127" t="s">
        <v>194</v>
      </c>
      <c r="C136" s="128"/>
      <c r="D136" s="113">
        <f>SUM(D134:D135)</f>
        <v>717590.0900000001</v>
      </c>
      <c r="E136" s="49"/>
      <c r="F136" s="50"/>
    </row>
    <row r="137" spans="1:6" ht="15.75">
      <c r="A137" s="111"/>
      <c r="B137" s="127" t="s">
        <v>118</v>
      </c>
      <c r="C137" s="128"/>
      <c r="D137" s="113">
        <f>D136*0.17</f>
        <v>121990.31530000002</v>
      </c>
      <c r="E137" s="49"/>
      <c r="F137" s="50"/>
    </row>
    <row r="138" spans="1:6" ht="16.5" thickBot="1">
      <c r="A138" s="111"/>
      <c r="B138" s="129" t="s">
        <v>50</v>
      </c>
      <c r="C138" s="130"/>
      <c r="D138" s="114">
        <f>D136+D137</f>
        <v>839580.4053000001</v>
      </c>
      <c r="E138" s="49"/>
      <c r="F138" s="50"/>
    </row>
    <row r="139" spans="1:4" ht="15.75">
      <c r="A139" s="111"/>
      <c r="B139" s="160"/>
      <c r="C139" s="161"/>
      <c r="D139" s="112"/>
    </row>
    <row r="140" spans="1:4" ht="15.75">
      <c r="A140" s="30"/>
      <c r="B140" s="160"/>
      <c r="C140" s="161"/>
      <c r="D140" s="112"/>
    </row>
    <row r="141" ht="15.75">
      <c r="A141" s="30"/>
    </row>
    <row r="142" ht="15.75">
      <c r="A142" s="30"/>
    </row>
    <row r="143" ht="15.75">
      <c r="A143" s="30"/>
    </row>
    <row r="144" ht="15.75">
      <c r="A144" s="30"/>
    </row>
    <row r="145" ht="15.75">
      <c r="A145" s="30"/>
    </row>
  </sheetData>
  <sheetProtection password="CC44" sheet="1" objects="1" scenarios="1" insertHyperlinks="0"/>
  <protectedRanges>
    <protectedRange sqref="G8:H13 G16:H23 G26:H29 G39:H52 G55:H69 G72:H86 G89:H108 G111:H113 G116:H120 D139:D140" name="טווח1"/>
  </protectedRanges>
  <mergeCells count="41">
    <mergeCell ref="B87:E87"/>
    <mergeCell ref="B7:H7"/>
    <mergeCell ref="B134:C134"/>
    <mergeCell ref="B122:C122"/>
    <mergeCell ref="B123:C123"/>
    <mergeCell ref="B124:C124"/>
    <mergeCell ref="B140:C140"/>
    <mergeCell ref="B115:F115"/>
    <mergeCell ref="B36:E36"/>
    <mergeCell ref="B32:E32"/>
    <mergeCell ref="B33:E33"/>
    <mergeCell ref="B38:H38"/>
    <mergeCell ref="B30:E30"/>
    <mergeCell ref="B31:E31"/>
    <mergeCell ref="B71:H71"/>
    <mergeCell ref="B88:H88"/>
    <mergeCell ref="B139:C139"/>
    <mergeCell ref="B35:E35"/>
    <mergeCell ref="B125:C125"/>
    <mergeCell ref="B54:H54"/>
    <mergeCell ref="B70:E70"/>
    <mergeCell ref="B135:C135"/>
    <mergeCell ref="A6:H6"/>
    <mergeCell ref="A5:H5"/>
    <mergeCell ref="A37:H37"/>
    <mergeCell ref="B3:H3"/>
    <mergeCell ref="B53:E53"/>
    <mergeCell ref="B24:E24"/>
    <mergeCell ref="B14:E14"/>
    <mergeCell ref="B15:H15"/>
    <mergeCell ref="B34:E34"/>
    <mergeCell ref="B133:D133"/>
    <mergeCell ref="B110:H110"/>
    <mergeCell ref="B136:C136"/>
    <mergeCell ref="B137:C137"/>
    <mergeCell ref="B138:C138"/>
    <mergeCell ref="B126:C126"/>
    <mergeCell ref="B127:C127"/>
    <mergeCell ref="B128:C128"/>
    <mergeCell ref="B129:C129"/>
    <mergeCell ref="B130:C130"/>
  </mergeCells>
  <printOptions horizontalCentered="1" verticalCentered="1"/>
  <pageMargins left="0.31496062992125984" right="0.1968503937007874" top="0.7480314960629921" bottom="0.3937007874015748" header="0.31496062992125984" footer="0.31496062992125984"/>
  <pageSetup fitToHeight="0" fitToWidth="1" horizontalDpi="600" verticalDpi="600" orientation="portrait" paperSize="9" scale="58" r:id="rId2"/>
  <headerFooter>
    <oddHeader>&amp;Cמכרז מערכות שונות לשיקוע קרליבך - מחירון
מהדורה 5&amp;R&amp;G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טל פרלמוטר</cp:lastModifiedBy>
  <cp:lastPrinted>2021-06-09T06:35:40Z</cp:lastPrinted>
  <dcterms:created xsi:type="dcterms:W3CDTF">2010-05-29T15:31:48Z</dcterms:created>
  <dcterms:modified xsi:type="dcterms:W3CDTF">2021-06-09T06:39:06Z</dcterms:modified>
  <cp:category/>
  <cp:version/>
  <cp:contentType/>
  <cp:contentStatus/>
</cp:coreProperties>
</file>